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I:\CGEF-RIA\09 - Legislação e Normas\CONSOLIDAÇÃO NORMATIVA\SEGMENTAÇÂO\"/>
    </mc:Choice>
  </mc:AlternateContent>
  <bookViews>
    <workbookView xWindow="-105" yWindow="-105" windowWidth="19425" windowHeight="10305"/>
  </bookViews>
  <sheets>
    <sheet name="Analises" sheetId="4" r:id="rId1"/>
    <sheet name="MATRIZ DE SEGMENTAÇÃO-5 Q 1.1" sheetId="7" r:id="rId2"/>
    <sheet name="Planilha1" sheetId="8" state="hidden" r:id="rId3"/>
    <sheet name="planos" sheetId="1" state="hidden" r:id="rId4"/>
    <sheet name="população" sheetId="2" state="hidden" r:id="rId5"/>
    <sheet name="segmentação" sheetId="3" state="hidden" r:id="rId6"/>
    <sheet name="Bcos e Seg" sheetId="5" state="hidden" r:id="rId7"/>
  </sheets>
  <externalReferences>
    <externalReference r:id="rId8"/>
  </externalReferences>
  <definedNames>
    <definedName name="_xlnm._FilterDatabase" localSheetId="6" hidden="1">'Bcos e Seg'!$A$1:$AC$262</definedName>
    <definedName name="_xlnm._FilterDatabase" localSheetId="1" hidden="1">'MATRIZ DE SEGMENTAÇÃO-5 Q 1.1'!$A$8:$M$268</definedName>
    <definedName name="_xlnm._FilterDatabase" localSheetId="3" hidden="1">planos!$A$1:$F$1040</definedName>
    <definedName name="_xlnm._FilterDatabase" localSheetId="4" hidden="1">população!$A$1:$I$1155</definedName>
  </definedNames>
  <calcPr calcId="162913"/>
  <pivotCaches>
    <pivotCache cacheId="3" r:id="rId9"/>
    <pivotCache cacheId="4" r:id="rId10"/>
    <pivotCache cacheId="5" r:id="rId11"/>
    <pivotCache cacheId="6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2" l="1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304" i="2"/>
  <c r="J305" i="2"/>
  <c r="J306" i="2"/>
  <c r="J307" i="2"/>
  <c r="J308" i="2"/>
  <c r="J309" i="2"/>
  <c r="J310" i="2"/>
  <c r="J311" i="2"/>
  <c r="J312" i="2"/>
  <c r="J313" i="2"/>
  <c r="J314" i="2"/>
  <c r="J315" i="2"/>
  <c r="J316" i="2"/>
  <c r="J317" i="2"/>
  <c r="J318" i="2"/>
  <c r="J319" i="2"/>
  <c r="J320" i="2"/>
  <c r="J321" i="2"/>
  <c r="J322" i="2"/>
  <c r="J323" i="2"/>
  <c r="J324" i="2"/>
  <c r="J325" i="2"/>
  <c r="J326" i="2"/>
  <c r="J327" i="2"/>
  <c r="J328" i="2"/>
  <c r="J329" i="2"/>
  <c r="J330" i="2"/>
  <c r="J331" i="2"/>
  <c r="J332" i="2"/>
  <c r="J333" i="2"/>
  <c r="J334" i="2"/>
  <c r="J335" i="2"/>
  <c r="J336" i="2"/>
  <c r="J337" i="2"/>
  <c r="J338" i="2"/>
  <c r="J339" i="2"/>
  <c r="J340" i="2"/>
  <c r="J341" i="2"/>
  <c r="J342" i="2"/>
  <c r="J343" i="2"/>
  <c r="J344" i="2"/>
  <c r="J345" i="2"/>
  <c r="J346" i="2"/>
  <c r="J347" i="2"/>
  <c r="J348" i="2"/>
  <c r="J349" i="2"/>
  <c r="J350" i="2"/>
  <c r="J351" i="2"/>
  <c r="J352" i="2"/>
  <c r="J353" i="2"/>
  <c r="J354" i="2"/>
  <c r="J355" i="2"/>
  <c r="J356" i="2"/>
  <c r="J357" i="2"/>
  <c r="J358" i="2"/>
  <c r="J359" i="2"/>
  <c r="J360" i="2"/>
  <c r="J361" i="2"/>
  <c r="J362" i="2"/>
  <c r="J363" i="2"/>
  <c r="J364" i="2"/>
  <c r="J365" i="2"/>
  <c r="J366" i="2"/>
  <c r="J367" i="2"/>
  <c r="J368" i="2"/>
  <c r="J369" i="2"/>
  <c r="J370" i="2"/>
  <c r="J371" i="2"/>
  <c r="J372" i="2"/>
  <c r="J373" i="2"/>
  <c r="J374" i="2"/>
  <c r="J375" i="2"/>
  <c r="J376" i="2"/>
  <c r="J377" i="2"/>
  <c r="J378" i="2"/>
  <c r="J379" i="2"/>
  <c r="J380" i="2"/>
  <c r="J381" i="2"/>
  <c r="J382" i="2"/>
  <c r="J383" i="2"/>
  <c r="J384" i="2"/>
  <c r="J385" i="2"/>
  <c r="J386" i="2"/>
  <c r="J387" i="2"/>
  <c r="J388" i="2"/>
  <c r="J389" i="2"/>
  <c r="J390" i="2"/>
  <c r="J391" i="2"/>
  <c r="J392" i="2"/>
  <c r="J393" i="2"/>
  <c r="J394" i="2"/>
  <c r="J395" i="2"/>
  <c r="J396" i="2"/>
  <c r="J397" i="2"/>
  <c r="J398" i="2"/>
  <c r="J399" i="2"/>
  <c r="J400" i="2"/>
  <c r="J401" i="2"/>
  <c r="J402" i="2"/>
  <c r="J403" i="2"/>
  <c r="J404" i="2"/>
  <c r="J405" i="2"/>
  <c r="J406" i="2"/>
  <c r="J407" i="2"/>
  <c r="J408" i="2"/>
  <c r="J409" i="2"/>
  <c r="J410" i="2"/>
  <c r="J411" i="2"/>
  <c r="J412" i="2"/>
  <c r="J413" i="2"/>
  <c r="J414" i="2"/>
  <c r="J415" i="2"/>
  <c r="J416" i="2"/>
  <c r="J417" i="2"/>
  <c r="J418" i="2"/>
  <c r="J419" i="2"/>
  <c r="J420" i="2"/>
  <c r="J421" i="2"/>
  <c r="J422" i="2"/>
  <c r="J423" i="2"/>
  <c r="J424" i="2"/>
  <c r="J425" i="2"/>
  <c r="J426" i="2"/>
  <c r="J427" i="2"/>
  <c r="J428" i="2"/>
  <c r="J429" i="2"/>
  <c r="J430" i="2"/>
  <c r="J431" i="2"/>
  <c r="J432" i="2"/>
  <c r="J433" i="2"/>
  <c r="J434" i="2"/>
  <c r="J435" i="2"/>
  <c r="J436" i="2"/>
  <c r="J437" i="2"/>
  <c r="J438" i="2"/>
  <c r="J439" i="2"/>
  <c r="J440" i="2"/>
  <c r="J441" i="2"/>
  <c r="J442" i="2"/>
  <c r="J443" i="2"/>
  <c r="J444" i="2"/>
  <c r="J445" i="2"/>
  <c r="J446" i="2"/>
  <c r="J447" i="2"/>
  <c r="J448" i="2"/>
  <c r="J449" i="2"/>
  <c r="J450" i="2"/>
  <c r="J451" i="2"/>
  <c r="J452" i="2"/>
  <c r="J453" i="2"/>
  <c r="J454" i="2"/>
  <c r="J455" i="2"/>
  <c r="J456" i="2"/>
  <c r="J457" i="2"/>
  <c r="J458" i="2"/>
  <c r="J459" i="2"/>
  <c r="J460" i="2"/>
  <c r="J461" i="2"/>
  <c r="J462" i="2"/>
  <c r="J463" i="2"/>
  <c r="J464" i="2"/>
  <c r="J465" i="2"/>
  <c r="J466" i="2"/>
  <c r="J467" i="2"/>
  <c r="J468" i="2"/>
  <c r="J469" i="2"/>
  <c r="J470" i="2"/>
  <c r="J471" i="2"/>
  <c r="J472" i="2"/>
  <c r="J473" i="2"/>
  <c r="J474" i="2"/>
  <c r="J475" i="2"/>
  <c r="J476" i="2"/>
  <c r="J477" i="2"/>
  <c r="J478" i="2"/>
  <c r="J479" i="2"/>
  <c r="J480" i="2"/>
  <c r="J481" i="2"/>
  <c r="J482" i="2"/>
  <c r="J483" i="2"/>
  <c r="J484" i="2"/>
  <c r="J485" i="2"/>
  <c r="J486" i="2"/>
  <c r="J487" i="2"/>
  <c r="J488" i="2"/>
  <c r="J489" i="2"/>
  <c r="J490" i="2"/>
  <c r="J491" i="2"/>
  <c r="J492" i="2"/>
  <c r="J493" i="2"/>
  <c r="J494" i="2"/>
  <c r="J495" i="2"/>
  <c r="J496" i="2"/>
  <c r="J497" i="2"/>
  <c r="J498" i="2"/>
  <c r="J499" i="2"/>
  <c r="J500" i="2"/>
  <c r="J501" i="2"/>
  <c r="J502" i="2"/>
  <c r="J503" i="2"/>
  <c r="J504" i="2"/>
  <c r="J505" i="2"/>
  <c r="J506" i="2"/>
  <c r="J507" i="2"/>
  <c r="J508" i="2"/>
  <c r="J509" i="2"/>
  <c r="J510" i="2"/>
  <c r="J511" i="2"/>
  <c r="J512" i="2"/>
  <c r="J513" i="2"/>
  <c r="J514" i="2"/>
  <c r="J515" i="2"/>
  <c r="J516" i="2"/>
  <c r="J517" i="2"/>
  <c r="J518" i="2"/>
  <c r="J519" i="2"/>
  <c r="J520" i="2"/>
  <c r="J521" i="2"/>
  <c r="J522" i="2"/>
  <c r="J523" i="2"/>
  <c r="J524" i="2"/>
  <c r="J525" i="2"/>
  <c r="J526" i="2"/>
  <c r="J527" i="2"/>
  <c r="J528" i="2"/>
  <c r="J529" i="2"/>
  <c r="J530" i="2"/>
  <c r="J531" i="2"/>
  <c r="J532" i="2"/>
  <c r="J533" i="2"/>
  <c r="J534" i="2"/>
  <c r="J535" i="2"/>
  <c r="J536" i="2"/>
  <c r="J537" i="2"/>
  <c r="J538" i="2"/>
  <c r="J539" i="2"/>
  <c r="J540" i="2"/>
  <c r="J541" i="2"/>
  <c r="J542" i="2"/>
  <c r="J543" i="2"/>
  <c r="J544" i="2"/>
  <c r="J545" i="2"/>
  <c r="J546" i="2"/>
  <c r="J547" i="2"/>
  <c r="J548" i="2"/>
  <c r="J549" i="2"/>
  <c r="J550" i="2"/>
  <c r="J551" i="2"/>
  <c r="J552" i="2"/>
  <c r="J553" i="2"/>
  <c r="J554" i="2"/>
  <c r="J555" i="2"/>
  <c r="J556" i="2"/>
  <c r="J557" i="2"/>
  <c r="J558" i="2"/>
  <c r="J559" i="2"/>
  <c r="J560" i="2"/>
  <c r="J561" i="2"/>
  <c r="J562" i="2"/>
  <c r="J563" i="2"/>
  <c r="J564" i="2"/>
  <c r="J565" i="2"/>
  <c r="J566" i="2"/>
  <c r="J567" i="2"/>
  <c r="J568" i="2"/>
  <c r="J569" i="2"/>
  <c r="J570" i="2"/>
  <c r="J571" i="2"/>
  <c r="J572" i="2"/>
  <c r="J573" i="2"/>
  <c r="J574" i="2"/>
  <c r="J575" i="2"/>
  <c r="J576" i="2"/>
  <c r="J577" i="2"/>
  <c r="J578" i="2"/>
  <c r="J579" i="2"/>
  <c r="J580" i="2"/>
  <c r="J581" i="2"/>
  <c r="J582" i="2"/>
  <c r="J583" i="2"/>
  <c r="J584" i="2"/>
  <c r="J585" i="2"/>
  <c r="J586" i="2"/>
  <c r="J587" i="2"/>
  <c r="J588" i="2"/>
  <c r="J589" i="2"/>
  <c r="J590" i="2"/>
  <c r="J591" i="2"/>
  <c r="J592" i="2"/>
  <c r="J593" i="2"/>
  <c r="J594" i="2"/>
  <c r="J595" i="2"/>
  <c r="J596" i="2"/>
  <c r="J597" i="2"/>
  <c r="J598" i="2"/>
  <c r="J599" i="2"/>
  <c r="J600" i="2"/>
  <c r="J601" i="2"/>
  <c r="J602" i="2"/>
  <c r="J603" i="2"/>
  <c r="J604" i="2"/>
  <c r="J605" i="2"/>
  <c r="J606" i="2"/>
  <c r="J607" i="2"/>
  <c r="J608" i="2"/>
  <c r="J609" i="2"/>
  <c r="J610" i="2"/>
  <c r="J611" i="2"/>
  <c r="J612" i="2"/>
  <c r="J613" i="2"/>
  <c r="J614" i="2"/>
  <c r="J615" i="2"/>
  <c r="J616" i="2"/>
  <c r="J617" i="2"/>
  <c r="J618" i="2"/>
  <c r="J619" i="2"/>
  <c r="J620" i="2"/>
  <c r="J621" i="2"/>
  <c r="J622" i="2"/>
  <c r="J623" i="2"/>
  <c r="J624" i="2"/>
  <c r="J625" i="2"/>
  <c r="J626" i="2"/>
  <c r="J627" i="2"/>
  <c r="J628" i="2"/>
  <c r="J629" i="2"/>
  <c r="J630" i="2"/>
  <c r="J631" i="2"/>
  <c r="J632" i="2"/>
  <c r="J633" i="2"/>
  <c r="J634" i="2"/>
  <c r="J635" i="2"/>
  <c r="J636" i="2"/>
  <c r="J637" i="2"/>
  <c r="J638" i="2"/>
  <c r="J639" i="2"/>
  <c r="J640" i="2"/>
  <c r="J641" i="2"/>
  <c r="J642" i="2"/>
  <c r="J643" i="2"/>
  <c r="J644" i="2"/>
  <c r="J645" i="2"/>
  <c r="J646" i="2"/>
  <c r="J647" i="2"/>
  <c r="J648" i="2"/>
  <c r="J649" i="2"/>
  <c r="J650" i="2"/>
  <c r="J651" i="2"/>
  <c r="J652" i="2"/>
  <c r="J653" i="2"/>
  <c r="J654" i="2"/>
  <c r="J655" i="2"/>
  <c r="J656" i="2"/>
  <c r="J657" i="2"/>
  <c r="J658" i="2"/>
  <c r="J659" i="2"/>
  <c r="J660" i="2"/>
  <c r="J661" i="2"/>
  <c r="J662" i="2"/>
  <c r="J663" i="2"/>
  <c r="J664" i="2"/>
  <c r="J665" i="2"/>
  <c r="J666" i="2"/>
  <c r="J667" i="2"/>
  <c r="J668" i="2"/>
  <c r="J669" i="2"/>
  <c r="J670" i="2"/>
  <c r="J671" i="2"/>
  <c r="J672" i="2"/>
  <c r="J673" i="2"/>
  <c r="J674" i="2"/>
  <c r="J675" i="2"/>
  <c r="J676" i="2"/>
  <c r="J677" i="2"/>
  <c r="J678" i="2"/>
  <c r="J679" i="2"/>
  <c r="J680" i="2"/>
  <c r="J681" i="2"/>
  <c r="J682" i="2"/>
  <c r="J683" i="2"/>
  <c r="J684" i="2"/>
  <c r="J685" i="2"/>
  <c r="J686" i="2"/>
  <c r="J687" i="2"/>
  <c r="J688" i="2"/>
  <c r="J689" i="2"/>
  <c r="J690" i="2"/>
  <c r="J691" i="2"/>
  <c r="J692" i="2"/>
  <c r="J693" i="2"/>
  <c r="J694" i="2"/>
  <c r="J695" i="2"/>
  <c r="J696" i="2"/>
  <c r="J697" i="2"/>
  <c r="J698" i="2"/>
  <c r="J699" i="2"/>
  <c r="J700" i="2"/>
  <c r="J701" i="2"/>
  <c r="J702" i="2"/>
  <c r="J703" i="2"/>
  <c r="J704" i="2"/>
  <c r="J705" i="2"/>
  <c r="J706" i="2"/>
  <c r="J707" i="2"/>
  <c r="J708" i="2"/>
  <c r="J709" i="2"/>
  <c r="J710" i="2"/>
  <c r="J711" i="2"/>
  <c r="J712" i="2"/>
  <c r="J713" i="2"/>
  <c r="J714" i="2"/>
  <c r="J715" i="2"/>
  <c r="J716" i="2"/>
  <c r="J717" i="2"/>
  <c r="J718" i="2"/>
  <c r="J719" i="2"/>
  <c r="J720" i="2"/>
  <c r="J721" i="2"/>
  <c r="J722" i="2"/>
  <c r="J723" i="2"/>
  <c r="J724" i="2"/>
  <c r="J725" i="2"/>
  <c r="J726" i="2"/>
  <c r="J727" i="2"/>
  <c r="J728" i="2"/>
  <c r="J729" i="2"/>
  <c r="J730" i="2"/>
  <c r="J731" i="2"/>
  <c r="J732" i="2"/>
  <c r="J733" i="2"/>
  <c r="J734" i="2"/>
  <c r="J735" i="2"/>
  <c r="J736" i="2"/>
  <c r="J737" i="2"/>
  <c r="J738" i="2"/>
  <c r="J739" i="2"/>
  <c r="J740" i="2"/>
  <c r="J741" i="2"/>
  <c r="J742" i="2"/>
  <c r="J743" i="2"/>
  <c r="J744" i="2"/>
  <c r="J745" i="2"/>
  <c r="J746" i="2"/>
  <c r="J747" i="2"/>
  <c r="J748" i="2"/>
  <c r="J749" i="2"/>
  <c r="J750" i="2"/>
  <c r="J751" i="2"/>
  <c r="J752" i="2"/>
  <c r="J753" i="2"/>
  <c r="J754" i="2"/>
  <c r="J755" i="2"/>
  <c r="J756" i="2"/>
  <c r="J757" i="2"/>
  <c r="J758" i="2"/>
  <c r="J759" i="2"/>
  <c r="J760" i="2"/>
  <c r="J761" i="2"/>
  <c r="J762" i="2"/>
  <c r="J763" i="2"/>
  <c r="J764" i="2"/>
  <c r="J765" i="2"/>
  <c r="J766" i="2"/>
  <c r="J767" i="2"/>
  <c r="J768" i="2"/>
  <c r="J769" i="2"/>
  <c r="J770" i="2"/>
  <c r="J771" i="2"/>
  <c r="J772" i="2"/>
  <c r="J773" i="2"/>
  <c r="J774" i="2"/>
  <c r="J775" i="2"/>
  <c r="J776" i="2"/>
  <c r="J777" i="2"/>
  <c r="J778" i="2"/>
  <c r="J779" i="2"/>
  <c r="J780" i="2"/>
  <c r="J781" i="2"/>
  <c r="J782" i="2"/>
  <c r="J783" i="2"/>
  <c r="J784" i="2"/>
  <c r="J785" i="2"/>
  <c r="J786" i="2"/>
  <c r="J787" i="2"/>
  <c r="J788" i="2"/>
  <c r="J789" i="2"/>
  <c r="J790" i="2"/>
  <c r="J791" i="2"/>
  <c r="J792" i="2"/>
  <c r="J793" i="2"/>
  <c r="J794" i="2"/>
  <c r="J795" i="2"/>
  <c r="J796" i="2"/>
  <c r="J797" i="2"/>
  <c r="J798" i="2"/>
  <c r="J799" i="2"/>
  <c r="J800" i="2"/>
  <c r="J801" i="2"/>
  <c r="J802" i="2"/>
  <c r="J803" i="2"/>
  <c r="J804" i="2"/>
  <c r="J805" i="2"/>
  <c r="J806" i="2"/>
  <c r="J807" i="2"/>
  <c r="J808" i="2"/>
  <c r="J809" i="2"/>
  <c r="J810" i="2"/>
  <c r="J811" i="2"/>
  <c r="J812" i="2"/>
  <c r="J813" i="2"/>
  <c r="J814" i="2"/>
  <c r="J815" i="2"/>
  <c r="J816" i="2"/>
  <c r="J817" i="2"/>
  <c r="J818" i="2"/>
  <c r="J819" i="2"/>
  <c r="J820" i="2"/>
  <c r="J821" i="2"/>
  <c r="J822" i="2"/>
  <c r="J823" i="2"/>
  <c r="J824" i="2"/>
  <c r="J825" i="2"/>
  <c r="J826" i="2"/>
  <c r="J827" i="2"/>
  <c r="J828" i="2"/>
  <c r="J829" i="2"/>
  <c r="J830" i="2"/>
  <c r="J831" i="2"/>
  <c r="J832" i="2"/>
  <c r="J833" i="2"/>
  <c r="J834" i="2"/>
  <c r="J835" i="2"/>
  <c r="J836" i="2"/>
  <c r="J837" i="2"/>
  <c r="J838" i="2"/>
  <c r="J839" i="2"/>
  <c r="J840" i="2"/>
  <c r="J841" i="2"/>
  <c r="J842" i="2"/>
  <c r="J843" i="2"/>
  <c r="J844" i="2"/>
  <c r="J845" i="2"/>
  <c r="J846" i="2"/>
  <c r="J847" i="2"/>
  <c r="J848" i="2"/>
  <c r="J849" i="2"/>
  <c r="J850" i="2"/>
  <c r="J851" i="2"/>
  <c r="J852" i="2"/>
  <c r="J853" i="2"/>
  <c r="J854" i="2"/>
  <c r="J855" i="2"/>
  <c r="J856" i="2"/>
  <c r="J857" i="2"/>
  <c r="J858" i="2"/>
  <c r="J859" i="2"/>
  <c r="J860" i="2"/>
  <c r="J861" i="2"/>
  <c r="J862" i="2"/>
  <c r="J863" i="2"/>
  <c r="J864" i="2"/>
  <c r="J865" i="2"/>
  <c r="J866" i="2"/>
  <c r="J867" i="2"/>
  <c r="J868" i="2"/>
  <c r="J869" i="2"/>
  <c r="J870" i="2"/>
  <c r="J871" i="2"/>
  <c r="J872" i="2"/>
  <c r="J873" i="2"/>
  <c r="J874" i="2"/>
  <c r="J875" i="2"/>
  <c r="J876" i="2"/>
  <c r="J877" i="2"/>
  <c r="J878" i="2"/>
  <c r="J879" i="2"/>
  <c r="J880" i="2"/>
  <c r="J881" i="2"/>
  <c r="J882" i="2"/>
  <c r="J883" i="2"/>
  <c r="J884" i="2"/>
  <c r="J885" i="2"/>
  <c r="J886" i="2"/>
  <c r="J887" i="2"/>
  <c r="J888" i="2"/>
  <c r="J889" i="2"/>
  <c r="J890" i="2"/>
  <c r="J891" i="2"/>
  <c r="J892" i="2"/>
  <c r="J893" i="2"/>
  <c r="J894" i="2"/>
  <c r="J895" i="2"/>
  <c r="J896" i="2"/>
  <c r="J897" i="2"/>
  <c r="J898" i="2"/>
  <c r="J899" i="2"/>
  <c r="J900" i="2"/>
  <c r="J901" i="2"/>
  <c r="J902" i="2"/>
  <c r="J903" i="2"/>
  <c r="J904" i="2"/>
  <c r="J905" i="2"/>
  <c r="J906" i="2"/>
  <c r="J907" i="2"/>
  <c r="J908" i="2"/>
  <c r="J909" i="2"/>
  <c r="J910" i="2"/>
  <c r="J911" i="2"/>
  <c r="J912" i="2"/>
  <c r="J913" i="2"/>
  <c r="J914" i="2"/>
  <c r="J915" i="2"/>
  <c r="J916" i="2"/>
  <c r="J917" i="2"/>
  <c r="J918" i="2"/>
  <c r="J919" i="2"/>
  <c r="J920" i="2"/>
  <c r="J921" i="2"/>
  <c r="J922" i="2"/>
  <c r="J923" i="2"/>
  <c r="J924" i="2"/>
  <c r="J925" i="2"/>
  <c r="J926" i="2"/>
  <c r="J927" i="2"/>
  <c r="J928" i="2"/>
  <c r="J929" i="2"/>
  <c r="J930" i="2"/>
  <c r="J931" i="2"/>
  <c r="J932" i="2"/>
  <c r="J933" i="2"/>
  <c r="J934" i="2"/>
  <c r="J935" i="2"/>
  <c r="J936" i="2"/>
  <c r="J937" i="2"/>
  <c r="J938" i="2"/>
  <c r="J939" i="2"/>
  <c r="J940" i="2"/>
  <c r="J941" i="2"/>
  <c r="J942" i="2"/>
  <c r="J943" i="2"/>
  <c r="J944" i="2"/>
  <c r="J945" i="2"/>
  <c r="J946" i="2"/>
  <c r="J947" i="2"/>
  <c r="J948" i="2"/>
  <c r="J949" i="2"/>
  <c r="J950" i="2"/>
  <c r="J951" i="2"/>
  <c r="J952" i="2"/>
  <c r="J953" i="2"/>
  <c r="J954" i="2"/>
  <c r="J955" i="2"/>
  <c r="J956" i="2"/>
  <c r="J957" i="2"/>
  <c r="J958" i="2"/>
  <c r="J959" i="2"/>
  <c r="J960" i="2"/>
  <c r="J961" i="2"/>
  <c r="J962" i="2"/>
  <c r="J963" i="2"/>
  <c r="J964" i="2"/>
  <c r="J965" i="2"/>
  <c r="J966" i="2"/>
  <c r="J967" i="2"/>
  <c r="J968" i="2"/>
  <c r="J969" i="2"/>
  <c r="J970" i="2"/>
  <c r="J971" i="2"/>
  <c r="J972" i="2"/>
  <c r="J973" i="2"/>
  <c r="J974" i="2"/>
  <c r="J975" i="2"/>
  <c r="J976" i="2"/>
  <c r="J977" i="2"/>
  <c r="J978" i="2"/>
  <c r="J979" i="2"/>
  <c r="J980" i="2"/>
  <c r="J981" i="2"/>
  <c r="J982" i="2"/>
  <c r="J983" i="2"/>
  <c r="J984" i="2"/>
  <c r="J985" i="2"/>
  <c r="J986" i="2"/>
  <c r="J987" i="2"/>
  <c r="J988" i="2"/>
  <c r="J989" i="2"/>
  <c r="J990" i="2"/>
  <c r="J991" i="2"/>
  <c r="J992" i="2"/>
  <c r="J993" i="2"/>
  <c r="J994" i="2"/>
  <c r="J995" i="2"/>
  <c r="J996" i="2"/>
  <c r="J997" i="2"/>
  <c r="J998" i="2"/>
  <c r="J999" i="2"/>
  <c r="J1000" i="2"/>
  <c r="J1001" i="2"/>
  <c r="J1002" i="2"/>
  <c r="J1003" i="2"/>
  <c r="J1004" i="2"/>
  <c r="J1005" i="2"/>
  <c r="J1006" i="2"/>
  <c r="J1007" i="2"/>
  <c r="J1008" i="2"/>
  <c r="J1009" i="2"/>
  <c r="J1010" i="2"/>
  <c r="J1011" i="2"/>
  <c r="J1012" i="2"/>
  <c r="J1013" i="2"/>
  <c r="J1014" i="2"/>
  <c r="J1015" i="2"/>
  <c r="J1016" i="2"/>
  <c r="J1017" i="2"/>
  <c r="J1018" i="2"/>
  <c r="J1019" i="2"/>
  <c r="J1020" i="2"/>
  <c r="J1021" i="2"/>
  <c r="J1022" i="2"/>
  <c r="J1023" i="2"/>
  <c r="J1024" i="2"/>
  <c r="J1025" i="2"/>
  <c r="J1026" i="2"/>
  <c r="J1027" i="2"/>
  <c r="J1028" i="2"/>
  <c r="J1029" i="2"/>
  <c r="J1030" i="2"/>
  <c r="J1031" i="2"/>
  <c r="J1032" i="2"/>
  <c r="J1033" i="2"/>
  <c r="J1034" i="2"/>
  <c r="J1035" i="2"/>
  <c r="J1036" i="2"/>
  <c r="J1037" i="2"/>
  <c r="J1038" i="2"/>
  <c r="J1039" i="2"/>
  <c r="J1040" i="2"/>
  <c r="J1041" i="2"/>
  <c r="J1042" i="2"/>
  <c r="J1043" i="2"/>
  <c r="J1044" i="2"/>
  <c r="J1045" i="2"/>
  <c r="J1046" i="2"/>
  <c r="J1047" i="2"/>
  <c r="J1048" i="2"/>
  <c r="J1049" i="2"/>
  <c r="J1050" i="2"/>
  <c r="J1051" i="2"/>
  <c r="J1052" i="2"/>
  <c r="J1053" i="2"/>
  <c r="J1054" i="2"/>
  <c r="J1055" i="2"/>
  <c r="J1056" i="2"/>
  <c r="J1057" i="2"/>
  <c r="J1058" i="2"/>
  <c r="J1059" i="2"/>
  <c r="J1060" i="2"/>
  <c r="J1061" i="2"/>
  <c r="J1062" i="2"/>
  <c r="J1063" i="2"/>
  <c r="J1064" i="2"/>
  <c r="J1065" i="2"/>
  <c r="J1066" i="2"/>
  <c r="J1067" i="2"/>
  <c r="J1068" i="2"/>
  <c r="J1069" i="2"/>
  <c r="J1070" i="2"/>
  <c r="J1071" i="2"/>
  <c r="J1072" i="2"/>
  <c r="J1073" i="2"/>
  <c r="J1074" i="2"/>
  <c r="J1075" i="2"/>
  <c r="J1076" i="2"/>
  <c r="J1077" i="2"/>
  <c r="J1078" i="2"/>
  <c r="J1079" i="2"/>
  <c r="J1080" i="2"/>
  <c r="J1081" i="2"/>
  <c r="J1082" i="2"/>
  <c r="J1083" i="2"/>
  <c r="J1084" i="2"/>
  <c r="J1085" i="2"/>
  <c r="J1086" i="2"/>
  <c r="J1087" i="2"/>
  <c r="J1088" i="2"/>
  <c r="J1089" i="2"/>
  <c r="J1090" i="2"/>
  <c r="J1091" i="2"/>
  <c r="J1092" i="2"/>
  <c r="J1093" i="2"/>
  <c r="J1094" i="2"/>
  <c r="J1095" i="2"/>
  <c r="J1096" i="2"/>
  <c r="J1097" i="2"/>
  <c r="J1098" i="2"/>
  <c r="J1099" i="2"/>
  <c r="J1100" i="2"/>
  <c r="J1101" i="2"/>
  <c r="J1102" i="2"/>
  <c r="J1103" i="2"/>
  <c r="J1104" i="2"/>
  <c r="J1105" i="2"/>
  <c r="J1106" i="2"/>
  <c r="J1107" i="2"/>
  <c r="J1108" i="2"/>
  <c r="J1109" i="2"/>
  <c r="J1110" i="2"/>
  <c r="J1111" i="2"/>
  <c r="J1112" i="2"/>
  <c r="J1113" i="2"/>
  <c r="J1114" i="2"/>
  <c r="J1115" i="2"/>
  <c r="J1116" i="2"/>
  <c r="J1117" i="2"/>
  <c r="J1118" i="2"/>
  <c r="J1119" i="2"/>
  <c r="J1120" i="2"/>
  <c r="J1121" i="2"/>
  <c r="J1122" i="2"/>
  <c r="J1123" i="2"/>
  <c r="J1124" i="2"/>
  <c r="J1125" i="2"/>
  <c r="J1126" i="2"/>
  <c r="J1127" i="2"/>
  <c r="J1128" i="2"/>
  <c r="J1129" i="2"/>
  <c r="J1130" i="2"/>
  <c r="J1131" i="2"/>
  <c r="J1132" i="2"/>
  <c r="J1133" i="2"/>
  <c r="J1134" i="2"/>
  <c r="J1135" i="2"/>
  <c r="J1136" i="2"/>
  <c r="J1137" i="2"/>
  <c r="J1138" i="2"/>
  <c r="J1139" i="2"/>
  <c r="J1140" i="2"/>
  <c r="J1141" i="2"/>
  <c r="J1142" i="2"/>
  <c r="J1143" i="2"/>
  <c r="J1144" i="2"/>
  <c r="J1145" i="2"/>
  <c r="J1146" i="2"/>
  <c r="J1147" i="2"/>
  <c r="J1148" i="2"/>
  <c r="J1149" i="2"/>
  <c r="J1150" i="2"/>
  <c r="J1151" i="2"/>
  <c r="J1152" i="2"/>
  <c r="J1153" i="2"/>
  <c r="J1154" i="2"/>
  <c r="J1155" i="2"/>
  <c r="J2" i="2"/>
  <c r="I268" i="7"/>
  <c r="H268" i="7"/>
  <c r="G268" i="7"/>
  <c r="F268" i="7"/>
  <c r="E268" i="7"/>
  <c r="D268" i="7"/>
  <c r="B268" i="7"/>
  <c r="I267" i="7"/>
  <c r="H267" i="7"/>
  <c r="G267" i="7"/>
  <c r="F267" i="7"/>
  <c r="E267" i="7"/>
  <c r="D267" i="7"/>
  <c r="B267" i="7"/>
  <c r="I266" i="7"/>
  <c r="H266" i="7"/>
  <c r="G266" i="7"/>
  <c r="F266" i="7"/>
  <c r="E266" i="7"/>
  <c r="D266" i="7"/>
  <c r="B266" i="7"/>
  <c r="I265" i="7"/>
  <c r="H265" i="7"/>
  <c r="G265" i="7"/>
  <c r="F265" i="7"/>
  <c r="E265" i="7"/>
  <c r="D265" i="7"/>
  <c r="B265" i="7"/>
  <c r="I264" i="7"/>
  <c r="H264" i="7"/>
  <c r="G264" i="7"/>
  <c r="F264" i="7"/>
  <c r="E264" i="7"/>
  <c r="D264" i="7"/>
  <c r="B264" i="7"/>
  <c r="I263" i="7"/>
  <c r="H263" i="7"/>
  <c r="G263" i="7"/>
  <c r="F263" i="7"/>
  <c r="E263" i="7"/>
  <c r="D263" i="7"/>
  <c r="B263" i="7"/>
  <c r="I262" i="7"/>
  <c r="H262" i="7"/>
  <c r="G262" i="7"/>
  <c r="F262" i="7"/>
  <c r="E262" i="7"/>
  <c r="D262" i="7"/>
  <c r="B262" i="7"/>
  <c r="I261" i="7"/>
  <c r="H261" i="7"/>
  <c r="G261" i="7"/>
  <c r="F261" i="7"/>
  <c r="E261" i="7"/>
  <c r="D261" i="7"/>
  <c r="B261" i="7"/>
  <c r="I260" i="7"/>
  <c r="H260" i="7"/>
  <c r="G260" i="7"/>
  <c r="F260" i="7"/>
  <c r="E260" i="7"/>
  <c r="D260" i="7"/>
  <c r="B260" i="7"/>
  <c r="I259" i="7"/>
  <c r="H259" i="7"/>
  <c r="G259" i="7"/>
  <c r="F259" i="7"/>
  <c r="E259" i="7"/>
  <c r="D259" i="7"/>
  <c r="B259" i="7"/>
  <c r="I258" i="7"/>
  <c r="H258" i="7"/>
  <c r="G258" i="7"/>
  <c r="F258" i="7"/>
  <c r="E258" i="7"/>
  <c r="D258" i="7"/>
  <c r="B258" i="7"/>
  <c r="I257" i="7"/>
  <c r="H257" i="7"/>
  <c r="G257" i="7"/>
  <c r="F257" i="7"/>
  <c r="E257" i="7"/>
  <c r="D257" i="7"/>
  <c r="B257" i="7"/>
  <c r="I256" i="7"/>
  <c r="H256" i="7"/>
  <c r="G256" i="7"/>
  <c r="F256" i="7"/>
  <c r="E256" i="7"/>
  <c r="D256" i="7"/>
  <c r="B256" i="7"/>
  <c r="I255" i="7"/>
  <c r="H255" i="7"/>
  <c r="G255" i="7"/>
  <c r="F255" i="7"/>
  <c r="E255" i="7"/>
  <c r="D255" i="7"/>
  <c r="B255" i="7"/>
  <c r="I254" i="7"/>
  <c r="H254" i="7"/>
  <c r="G254" i="7"/>
  <c r="F254" i="7"/>
  <c r="E254" i="7"/>
  <c r="D254" i="7"/>
  <c r="B254" i="7"/>
  <c r="I253" i="7"/>
  <c r="H253" i="7"/>
  <c r="G253" i="7"/>
  <c r="F253" i="7"/>
  <c r="E253" i="7"/>
  <c r="D253" i="7"/>
  <c r="B253" i="7"/>
  <c r="I252" i="7"/>
  <c r="H252" i="7"/>
  <c r="G252" i="7"/>
  <c r="F252" i="7"/>
  <c r="E252" i="7"/>
  <c r="D252" i="7"/>
  <c r="B252" i="7"/>
  <c r="I251" i="7"/>
  <c r="H251" i="7"/>
  <c r="G251" i="7"/>
  <c r="F251" i="7"/>
  <c r="E251" i="7"/>
  <c r="D251" i="7"/>
  <c r="B251" i="7"/>
  <c r="I250" i="7"/>
  <c r="H250" i="7"/>
  <c r="G250" i="7"/>
  <c r="F250" i="7"/>
  <c r="E250" i="7"/>
  <c r="D250" i="7"/>
  <c r="B250" i="7"/>
  <c r="I249" i="7"/>
  <c r="H249" i="7"/>
  <c r="G249" i="7"/>
  <c r="F249" i="7"/>
  <c r="E249" i="7"/>
  <c r="D249" i="7"/>
  <c r="B249" i="7"/>
  <c r="I248" i="7"/>
  <c r="H248" i="7"/>
  <c r="G248" i="7"/>
  <c r="F248" i="7"/>
  <c r="E248" i="7"/>
  <c r="D248" i="7"/>
  <c r="B248" i="7"/>
  <c r="I247" i="7"/>
  <c r="H247" i="7"/>
  <c r="G247" i="7"/>
  <c r="F247" i="7"/>
  <c r="E247" i="7"/>
  <c r="D247" i="7"/>
  <c r="B247" i="7"/>
  <c r="I246" i="7"/>
  <c r="H246" i="7"/>
  <c r="G246" i="7"/>
  <c r="F246" i="7"/>
  <c r="E246" i="7"/>
  <c r="D246" i="7"/>
  <c r="B246" i="7"/>
  <c r="I245" i="7"/>
  <c r="H245" i="7"/>
  <c r="G245" i="7"/>
  <c r="F245" i="7"/>
  <c r="E245" i="7"/>
  <c r="D245" i="7"/>
  <c r="B245" i="7"/>
  <c r="I244" i="7"/>
  <c r="H244" i="7"/>
  <c r="G244" i="7"/>
  <c r="F244" i="7"/>
  <c r="E244" i="7"/>
  <c r="D244" i="7"/>
  <c r="B244" i="7"/>
  <c r="I243" i="7"/>
  <c r="H243" i="7"/>
  <c r="G243" i="7"/>
  <c r="F243" i="7"/>
  <c r="E243" i="7"/>
  <c r="D243" i="7"/>
  <c r="B243" i="7"/>
  <c r="I242" i="7"/>
  <c r="H242" i="7"/>
  <c r="G242" i="7"/>
  <c r="F242" i="7"/>
  <c r="E242" i="7"/>
  <c r="D242" i="7"/>
  <c r="B242" i="7"/>
  <c r="I241" i="7"/>
  <c r="H241" i="7"/>
  <c r="G241" i="7"/>
  <c r="F241" i="7"/>
  <c r="E241" i="7"/>
  <c r="D241" i="7"/>
  <c r="B241" i="7"/>
  <c r="I240" i="7"/>
  <c r="H240" i="7"/>
  <c r="G240" i="7"/>
  <c r="F240" i="7"/>
  <c r="E240" i="7"/>
  <c r="D240" i="7"/>
  <c r="B240" i="7"/>
  <c r="I239" i="7"/>
  <c r="H239" i="7"/>
  <c r="G239" i="7"/>
  <c r="F239" i="7"/>
  <c r="E239" i="7"/>
  <c r="D239" i="7"/>
  <c r="B239" i="7"/>
  <c r="I238" i="7"/>
  <c r="H238" i="7"/>
  <c r="G238" i="7"/>
  <c r="F238" i="7"/>
  <c r="E238" i="7"/>
  <c r="D238" i="7"/>
  <c r="B238" i="7"/>
  <c r="I237" i="7"/>
  <c r="H237" i="7"/>
  <c r="G237" i="7"/>
  <c r="F237" i="7"/>
  <c r="E237" i="7"/>
  <c r="D237" i="7"/>
  <c r="B237" i="7"/>
  <c r="I236" i="7"/>
  <c r="H236" i="7"/>
  <c r="G236" i="7"/>
  <c r="F236" i="7"/>
  <c r="E236" i="7"/>
  <c r="D236" i="7"/>
  <c r="B236" i="7"/>
  <c r="I235" i="7"/>
  <c r="H235" i="7"/>
  <c r="G235" i="7"/>
  <c r="F235" i="7"/>
  <c r="E235" i="7"/>
  <c r="D235" i="7"/>
  <c r="B235" i="7"/>
  <c r="I234" i="7"/>
  <c r="H234" i="7"/>
  <c r="G234" i="7"/>
  <c r="F234" i="7"/>
  <c r="E234" i="7"/>
  <c r="D234" i="7"/>
  <c r="B234" i="7"/>
  <c r="I233" i="7"/>
  <c r="H233" i="7"/>
  <c r="G233" i="7"/>
  <c r="F233" i="7"/>
  <c r="E233" i="7"/>
  <c r="D233" i="7"/>
  <c r="B233" i="7"/>
  <c r="I232" i="7"/>
  <c r="H232" i="7"/>
  <c r="G232" i="7"/>
  <c r="F232" i="7"/>
  <c r="E232" i="7"/>
  <c r="D232" i="7"/>
  <c r="B232" i="7"/>
  <c r="I231" i="7"/>
  <c r="H231" i="7"/>
  <c r="G231" i="7"/>
  <c r="F231" i="7"/>
  <c r="E231" i="7"/>
  <c r="D231" i="7"/>
  <c r="B231" i="7"/>
  <c r="I230" i="7"/>
  <c r="H230" i="7"/>
  <c r="G230" i="7"/>
  <c r="F230" i="7"/>
  <c r="E230" i="7"/>
  <c r="D230" i="7"/>
  <c r="B230" i="7"/>
  <c r="I229" i="7"/>
  <c r="H229" i="7"/>
  <c r="G229" i="7"/>
  <c r="F229" i="7"/>
  <c r="E229" i="7"/>
  <c r="D229" i="7"/>
  <c r="B229" i="7"/>
  <c r="I228" i="7"/>
  <c r="H228" i="7"/>
  <c r="G228" i="7"/>
  <c r="F228" i="7"/>
  <c r="E228" i="7"/>
  <c r="D228" i="7"/>
  <c r="B228" i="7"/>
  <c r="I227" i="7"/>
  <c r="H227" i="7"/>
  <c r="G227" i="7"/>
  <c r="F227" i="7"/>
  <c r="E227" i="7"/>
  <c r="D227" i="7"/>
  <c r="B227" i="7"/>
  <c r="I226" i="7"/>
  <c r="H226" i="7"/>
  <c r="G226" i="7"/>
  <c r="F226" i="7"/>
  <c r="E226" i="7"/>
  <c r="D226" i="7"/>
  <c r="B226" i="7"/>
  <c r="I225" i="7"/>
  <c r="H225" i="7"/>
  <c r="G225" i="7"/>
  <c r="F225" i="7"/>
  <c r="E225" i="7"/>
  <c r="D225" i="7"/>
  <c r="B225" i="7"/>
  <c r="I224" i="7"/>
  <c r="H224" i="7"/>
  <c r="G224" i="7"/>
  <c r="F224" i="7"/>
  <c r="E224" i="7"/>
  <c r="D224" i="7"/>
  <c r="B224" i="7"/>
  <c r="I223" i="7"/>
  <c r="H223" i="7"/>
  <c r="G223" i="7"/>
  <c r="F223" i="7"/>
  <c r="E223" i="7"/>
  <c r="D223" i="7"/>
  <c r="B223" i="7"/>
  <c r="I222" i="7"/>
  <c r="H222" i="7"/>
  <c r="G222" i="7"/>
  <c r="F222" i="7"/>
  <c r="E222" i="7"/>
  <c r="D222" i="7"/>
  <c r="B222" i="7"/>
  <c r="I221" i="7"/>
  <c r="H221" i="7"/>
  <c r="G221" i="7"/>
  <c r="F221" i="7"/>
  <c r="E221" i="7"/>
  <c r="D221" i="7"/>
  <c r="B221" i="7"/>
  <c r="I220" i="7"/>
  <c r="H220" i="7"/>
  <c r="G220" i="7"/>
  <c r="F220" i="7"/>
  <c r="E220" i="7"/>
  <c r="D220" i="7"/>
  <c r="B220" i="7"/>
  <c r="I219" i="7"/>
  <c r="H219" i="7"/>
  <c r="G219" i="7"/>
  <c r="F219" i="7"/>
  <c r="E219" i="7"/>
  <c r="D219" i="7"/>
  <c r="B219" i="7"/>
  <c r="I218" i="7"/>
  <c r="H218" i="7"/>
  <c r="G218" i="7"/>
  <c r="F218" i="7"/>
  <c r="E218" i="7"/>
  <c r="D218" i="7"/>
  <c r="B218" i="7"/>
  <c r="I217" i="7"/>
  <c r="H217" i="7"/>
  <c r="G217" i="7"/>
  <c r="F217" i="7"/>
  <c r="E217" i="7"/>
  <c r="D217" i="7"/>
  <c r="B217" i="7"/>
  <c r="I216" i="7"/>
  <c r="H216" i="7"/>
  <c r="G216" i="7"/>
  <c r="F216" i="7"/>
  <c r="E216" i="7"/>
  <c r="D216" i="7"/>
  <c r="B216" i="7"/>
  <c r="I215" i="7"/>
  <c r="H215" i="7"/>
  <c r="G215" i="7"/>
  <c r="F215" i="7"/>
  <c r="E215" i="7"/>
  <c r="D215" i="7"/>
  <c r="B215" i="7"/>
  <c r="I214" i="7"/>
  <c r="H214" i="7"/>
  <c r="G214" i="7"/>
  <c r="F214" i="7"/>
  <c r="E214" i="7"/>
  <c r="D214" i="7"/>
  <c r="B214" i="7"/>
  <c r="I213" i="7"/>
  <c r="H213" i="7"/>
  <c r="G213" i="7"/>
  <c r="F213" i="7"/>
  <c r="E213" i="7"/>
  <c r="D213" i="7"/>
  <c r="B213" i="7"/>
  <c r="I212" i="7"/>
  <c r="H212" i="7"/>
  <c r="G212" i="7"/>
  <c r="F212" i="7"/>
  <c r="E212" i="7"/>
  <c r="D212" i="7"/>
  <c r="B212" i="7"/>
  <c r="I211" i="7"/>
  <c r="H211" i="7"/>
  <c r="G211" i="7"/>
  <c r="F211" i="7"/>
  <c r="E211" i="7"/>
  <c r="D211" i="7"/>
  <c r="B211" i="7"/>
  <c r="I210" i="7"/>
  <c r="H210" i="7"/>
  <c r="G210" i="7"/>
  <c r="F210" i="7"/>
  <c r="E210" i="7"/>
  <c r="D210" i="7"/>
  <c r="B210" i="7"/>
  <c r="I209" i="7"/>
  <c r="H209" i="7"/>
  <c r="G209" i="7"/>
  <c r="F209" i="7"/>
  <c r="E209" i="7"/>
  <c r="D209" i="7"/>
  <c r="B209" i="7"/>
  <c r="I208" i="7"/>
  <c r="H208" i="7"/>
  <c r="G208" i="7"/>
  <c r="F208" i="7"/>
  <c r="E208" i="7"/>
  <c r="D208" i="7"/>
  <c r="B208" i="7"/>
  <c r="I207" i="7"/>
  <c r="H207" i="7"/>
  <c r="G207" i="7"/>
  <c r="F207" i="7"/>
  <c r="E207" i="7"/>
  <c r="D207" i="7"/>
  <c r="B207" i="7"/>
  <c r="I206" i="7"/>
  <c r="H206" i="7"/>
  <c r="G206" i="7"/>
  <c r="F206" i="7"/>
  <c r="E206" i="7"/>
  <c r="D206" i="7"/>
  <c r="B206" i="7"/>
  <c r="I205" i="7"/>
  <c r="H205" i="7"/>
  <c r="G205" i="7"/>
  <c r="F205" i="7"/>
  <c r="E205" i="7"/>
  <c r="D205" i="7"/>
  <c r="B205" i="7"/>
  <c r="I204" i="7"/>
  <c r="H204" i="7"/>
  <c r="G204" i="7"/>
  <c r="F204" i="7"/>
  <c r="E204" i="7"/>
  <c r="D204" i="7"/>
  <c r="B204" i="7"/>
  <c r="I203" i="7"/>
  <c r="H203" i="7"/>
  <c r="G203" i="7"/>
  <c r="F203" i="7"/>
  <c r="E203" i="7"/>
  <c r="D203" i="7"/>
  <c r="B203" i="7"/>
  <c r="I202" i="7"/>
  <c r="H202" i="7"/>
  <c r="G202" i="7"/>
  <c r="F202" i="7"/>
  <c r="E202" i="7"/>
  <c r="D202" i="7"/>
  <c r="B202" i="7"/>
  <c r="I201" i="7"/>
  <c r="H201" i="7"/>
  <c r="G201" i="7"/>
  <c r="F201" i="7"/>
  <c r="E201" i="7"/>
  <c r="D201" i="7"/>
  <c r="B201" i="7"/>
  <c r="I200" i="7"/>
  <c r="H200" i="7"/>
  <c r="G200" i="7"/>
  <c r="F200" i="7"/>
  <c r="E200" i="7"/>
  <c r="D200" i="7"/>
  <c r="B200" i="7"/>
  <c r="I199" i="7"/>
  <c r="H199" i="7"/>
  <c r="G199" i="7"/>
  <c r="F199" i="7"/>
  <c r="E199" i="7"/>
  <c r="D199" i="7"/>
  <c r="B199" i="7"/>
  <c r="I198" i="7"/>
  <c r="H198" i="7"/>
  <c r="G198" i="7"/>
  <c r="F198" i="7"/>
  <c r="E198" i="7"/>
  <c r="D198" i="7"/>
  <c r="B198" i="7"/>
  <c r="I197" i="7"/>
  <c r="H197" i="7"/>
  <c r="G197" i="7"/>
  <c r="F197" i="7"/>
  <c r="E197" i="7"/>
  <c r="D197" i="7"/>
  <c r="B197" i="7"/>
  <c r="I196" i="7"/>
  <c r="H196" i="7"/>
  <c r="G196" i="7"/>
  <c r="F196" i="7"/>
  <c r="E196" i="7"/>
  <c r="D196" i="7"/>
  <c r="B196" i="7"/>
  <c r="I195" i="7"/>
  <c r="H195" i="7"/>
  <c r="G195" i="7"/>
  <c r="F195" i="7"/>
  <c r="E195" i="7"/>
  <c r="D195" i="7"/>
  <c r="B195" i="7"/>
  <c r="I194" i="7"/>
  <c r="H194" i="7"/>
  <c r="G194" i="7"/>
  <c r="F194" i="7"/>
  <c r="E194" i="7"/>
  <c r="D194" i="7"/>
  <c r="B194" i="7"/>
  <c r="I193" i="7"/>
  <c r="H193" i="7"/>
  <c r="G193" i="7"/>
  <c r="F193" i="7"/>
  <c r="E193" i="7"/>
  <c r="D193" i="7"/>
  <c r="B193" i="7"/>
  <c r="I192" i="7"/>
  <c r="H192" i="7"/>
  <c r="G192" i="7"/>
  <c r="F192" i="7"/>
  <c r="E192" i="7"/>
  <c r="D192" i="7"/>
  <c r="B192" i="7"/>
  <c r="I191" i="7"/>
  <c r="H191" i="7"/>
  <c r="G191" i="7"/>
  <c r="F191" i="7"/>
  <c r="E191" i="7"/>
  <c r="D191" i="7"/>
  <c r="B191" i="7"/>
  <c r="I190" i="7"/>
  <c r="H190" i="7"/>
  <c r="G190" i="7"/>
  <c r="F190" i="7"/>
  <c r="E190" i="7"/>
  <c r="D190" i="7"/>
  <c r="B190" i="7"/>
  <c r="I189" i="7"/>
  <c r="H189" i="7"/>
  <c r="G189" i="7"/>
  <c r="F189" i="7"/>
  <c r="E189" i="7"/>
  <c r="D189" i="7"/>
  <c r="B189" i="7"/>
  <c r="I188" i="7"/>
  <c r="H188" i="7"/>
  <c r="G188" i="7"/>
  <c r="F188" i="7"/>
  <c r="E188" i="7"/>
  <c r="D188" i="7"/>
  <c r="B188" i="7"/>
  <c r="I187" i="7"/>
  <c r="H187" i="7"/>
  <c r="G187" i="7"/>
  <c r="F187" i="7"/>
  <c r="E187" i="7"/>
  <c r="D187" i="7"/>
  <c r="B187" i="7"/>
  <c r="I186" i="7"/>
  <c r="H186" i="7"/>
  <c r="G186" i="7"/>
  <c r="F186" i="7"/>
  <c r="E186" i="7"/>
  <c r="D186" i="7"/>
  <c r="B186" i="7"/>
  <c r="I185" i="7"/>
  <c r="H185" i="7"/>
  <c r="G185" i="7"/>
  <c r="F185" i="7"/>
  <c r="E185" i="7"/>
  <c r="J185" i="7" s="1"/>
  <c r="D185" i="7"/>
  <c r="B185" i="7"/>
  <c r="I184" i="7"/>
  <c r="H184" i="7"/>
  <c r="G184" i="7"/>
  <c r="F184" i="7"/>
  <c r="E184" i="7"/>
  <c r="D184" i="7"/>
  <c r="B184" i="7"/>
  <c r="I183" i="7"/>
  <c r="H183" i="7"/>
  <c r="G183" i="7"/>
  <c r="F183" i="7"/>
  <c r="E183" i="7"/>
  <c r="D183" i="7"/>
  <c r="B183" i="7"/>
  <c r="I182" i="7"/>
  <c r="H182" i="7"/>
  <c r="G182" i="7"/>
  <c r="F182" i="7"/>
  <c r="E182" i="7"/>
  <c r="D182" i="7"/>
  <c r="B182" i="7"/>
  <c r="I181" i="7"/>
  <c r="H181" i="7"/>
  <c r="G181" i="7"/>
  <c r="F181" i="7"/>
  <c r="E181" i="7"/>
  <c r="D181" i="7"/>
  <c r="B181" i="7"/>
  <c r="I180" i="7"/>
  <c r="H180" i="7"/>
  <c r="G180" i="7"/>
  <c r="F180" i="7"/>
  <c r="E180" i="7"/>
  <c r="D180" i="7"/>
  <c r="B180" i="7"/>
  <c r="I179" i="7"/>
  <c r="H179" i="7"/>
  <c r="G179" i="7"/>
  <c r="F179" i="7"/>
  <c r="E179" i="7"/>
  <c r="D179" i="7"/>
  <c r="B179" i="7"/>
  <c r="I178" i="7"/>
  <c r="H178" i="7"/>
  <c r="G178" i="7"/>
  <c r="F178" i="7"/>
  <c r="E178" i="7"/>
  <c r="D178" i="7"/>
  <c r="B178" i="7"/>
  <c r="I177" i="7"/>
  <c r="H177" i="7"/>
  <c r="G177" i="7"/>
  <c r="F177" i="7"/>
  <c r="E177" i="7"/>
  <c r="D177" i="7"/>
  <c r="B177" i="7"/>
  <c r="I176" i="7"/>
  <c r="H176" i="7"/>
  <c r="G176" i="7"/>
  <c r="F176" i="7"/>
  <c r="E176" i="7"/>
  <c r="D176" i="7"/>
  <c r="B176" i="7"/>
  <c r="I175" i="7"/>
  <c r="H175" i="7"/>
  <c r="G175" i="7"/>
  <c r="F175" i="7"/>
  <c r="E175" i="7"/>
  <c r="D175" i="7"/>
  <c r="B175" i="7"/>
  <c r="I174" i="7"/>
  <c r="H174" i="7"/>
  <c r="G174" i="7"/>
  <c r="F174" i="7"/>
  <c r="E174" i="7"/>
  <c r="D174" i="7"/>
  <c r="B174" i="7"/>
  <c r="I173" i="7"/>
  <c r="H173" i="7"/>
  <c r="G173" i="7"/>
  <c r="F173" i="7"/>
  <c r="E173" i="7"/>
  <c r="J173" i="7" s="1"/>
  <c r="D173" i="7"/>
  <c r="B173" i="7"/>
  <c r="I172" i="7"/>
  <c r="H172" i="7"/>
  <c r="G172" i="7"/>
  <c r="F172" i="7"/>
  <c r="E172" i="7"/>
  <c r="D172" i="7"/>
  <c r="B172" i="7"/>
  <c r="I171" i="7"/>
  <c r="H171" i="7"/>
  <c r="G171" i="7"/>
  <c r="F171" i="7"/>
  <c r="E171" i="7"/>
  <c r="D171" i="7"/>
  <c r="B171" i="7"/>
  <c r="I170" i="7"/>
  <c r="H170" i="7"/>
  <c r="G170" i="7"/>
  <c r="F170" i="7"/>
  <c r="E170" i="7"/>
  <c r="D170" i="7"/>
  <c r="B170" i="7"/>
  <c r="I169" i="7"/>
  <c r="H169" i="7"/>
  <c r="G169" i="7"/>
  <c r="F169" i="7"/>
  <c r="E169" i="7"/>
  <c r="D169" i="7"/>
  <c r="B169" i="7"/>
  <c r="I168" i="7"/>
  <c r="H168" i="7"/>
  <c r="G168" i="7"/>
  <c r="F168" i="7"/>
  <c r="E168" i="7"/>
  <c r="D168" i="7"/>
  <c r="B168" i="7"/>
  <c r="I167" i="7"/>
  <c r="H167" i="7"/>
  <c r="G167" i="7"/>
  <c r="F167" i="7"/>
  <c r="E167" i="7"/>
  <c r="D167" i="7"/>
  <c r="B167" i="7"/>
  <c r="I166" i="7"/>
  <c r="H166" i="7"/>
  <c r="G166" i="7"/>
  <c r="F166" i="7"/>
  <c r="E166" i="7"/>
  <c r="D166" i="7"/>
  <c r="B166" i="7"/>
  <c r="I165" i="7"/>
  <c r="H165" i="7"/>
  <c r="G165" i="7"/>
  <c r="F165" i="7"/>
  <c r="E165" i="7"/>
  <c r="D165" i="7"/>
  <c r="B165" i="7"/>
  <c r="I164" i="7"/>
  <c r="H164" i="7"/>
  <c r="G164" i="7"/>
  <c r="F164" i="7"/>
  <c r="E164" i="7"/>
  <c r="D164" i="7"/>
  <c r="B164" i="7"/>
  <c r="I163" i="7"/>
  <c r="H163" i="7"/>
  <c r="G163" i="7"/>
  <c r="F163" i="7"/>
  <c r="E163" i="7"/>
  <c r="D163" i="7"/>
  <c r="B163" i="7"/>
  <c r="I162" i="7"/>
  <c r="H162" i="7"/>
  <c r="G162" i="7"/>
  <c r="F162" i="7"/>
  <c r="E162" i="7"/>
  <c r="D162" i="7"/>
  <c r="B162" i="7"/>
  <c r="I161" i="7"/>
  <c r="H161" i="7"/>
  <c r="G161" i="7"/>
  <c r="F161" i="7"/>
  <c r="E161" i="7"/>
  <c r="D161" i="7"/>
  <c r="B161" i="7"/>
  <c r="I160" i="7"/>
  <c r="H160" i="7"/>
  <c r="G160" i="7"/>
  <c r="F160" i="7"/>
  <c r="E160" i="7"/>
  <c r="D160" i="7"/>
  <c r="B160" i="7"/>
  <c r="I159" i="7"/>
  <c r="H159" i="7"/>
  <c r="G159" i="7"/>
  <c r="F159" i="7"/>
  <c r="E159" i="7"/>
  <c r="D159" i="7"/>
  <c r="B159" i="7"/>
  <c r="I158" i="7"/>
  <c r="H158" i="7"/>
  <c r="G158" i="7"/>
  <c r="F158" i="7"/>
  <c r="E158" i="7"/>
  <c r="D158" i="7"/>
  <c r="B158" i="7"/>
  <c r="I157" i="7"/>
  <c r="H157" i="7"/>
  <c r="G157" i="7"/>
  <c r="F157" i="7"/>
  <c r="E157" i="7"/>
  <c r="D157" i="7"/>
  <c r="B157" i="7"/>
  <c r="I156" i="7"/>
  <c r="H156" i="7"/>
  <c r="G156" i="7"/>
  <c r="F156" i="7"/>
  <c r="E156" i="7"/>
  <c r="D156" i="7"/>
  <c r="B156" i="7"/>
  <c r="I155" i="7"/>
  <c r="H155" i="7"/>
  <c r="G155" i="7"/>
  <c r="F155" i="7"/>
  <c r="E155" i="7"/>
  <c r="D155" i="7"/>
  <c r="B155" i="7"/>
  <c r="I154" i="7"/>
  <c r="H154" i="7"/>
  <c r="G154" i="7"/>
  <c r="F154" i="7"/>
  <c r="E154" i="7"/>
  <c r="D154" i="7"/>
  <c r="B154" i="7"/>
  <c r="I153" i="7"/>
  <c r="H153" i="7"/>
  <c r="G153" i="7"/>
  <c r="F153" i="7"/>
  <c r="E153" i="7"/>
  <c r="D153" i="7"/>
  <c r="B153" i="7"/>
  <c r="I152" i="7"/>
  <c r="H152" i="7"/>
  <c r="G152" i="7"/>
  <c r="F152" i="7"/>
  <c r="E152" i="7"/>
  <c r="D152" i="7"/>
  <c r="B152" i="7"/>
  <c r="I151" i="7"/>
  <c r="H151" i="7"/>
  <c r="G151" i="7"/>
  <c r="F151" i="7"/>
  <c r="E151" i="7"/>
  <c r="D151" i="7"/>
  <c r="B151" i="7"/>
  <c r="I150" i="7"/>
  <c r="H150" i="7"/>
  <c r="G150" i="7"/>
  <c r="F150" i="7"/>
  <c r="E150" i="7"/>
  <c r="D150" i="7"/>
  <c r="B150" i="7"/>
  <c r="I149" i="7"/>
  <c r="H149" i="7"/>
  <c r="G149" i="7"/>
  <c r="F149" i="7"/>
  <c r="E149" i="7"/>
  <c r="D149" i="7"/>
  <c r="B149" i="7"/>
  <c r="I148" i="7"/>
  <c r="H148" i="7"/>
  <c r="G148" i="7"/>
  <c r="F148" i="7"/>
  <c r="E148" i="7"/>
  <c r="D148" i="7"/>
  <c r="B148" i="7"/>
  <c r="I147" i="7"/>
  <c r="H147" i="7"/>
  <c r="G147" i="7"/>
  <c r="F147" i="7"/>
  <c r="E147" i="7"/>
  <c r="D147" i="7"/>
  <c r="B147" i="7"/>
  <c r="I146" i="7"/>
  <c r="H146" i="7"/>
  <c r="G146" i="7"/>
  <c r="F146" i="7"/>
  <c r="E146" i="7"/>
  <c r="D146" i="7"/>
  <c r="B146" i="7"/>
  <c r="I145" i="7"/>
  <c r="H145" i="7"/>
  <c r="G145" i="7"/>
  <c r="F145" i="7"/>
  <c r="E145" i="7"/>
  <c r="D145" i="7"/>
  <c r="B145" i="7"/>
  <c r="I144" i="7"/>
  <c r="H144" i="7"/>
  <c r="G144" i="7"/>
  <c r="F144" i="7"/>
  <c r="E144" i="7"/>
  <c r="D144" i="7"/>
  <c r="B144" i="7"/>
  <c r="I143" i="7"/>
  <c r="H143" i="7"/>
  <c r="G143" i="7"/>
  <c r="F143" i="7"/>
  <c r="E143" i="7"/>
  <c r="D143" i="7"/>
  <c r="B143" i="7"/>
  <c r="I142" i="7"/>
  <c r="H142" i="7"/>
  <c r="G142" i="7"/>
  <c r="F142" i="7"/>
  <c r="E142" i="7"/>
  <c r="D142" i="7"/>
  <c r="B142" i="7"/>
  <c r="I141" i="7"/>
  <c r="H141" i="7"/>
  <c r="G141" i="7"/>
  <c r="F141" i="7"/>
  <c r="E141" i="7"/>
  <c r="D141" i="7"/>
  <c r="B141" i="7"/>
  <c r="I140" i="7"/>
  <c r="H140" i="7"/>
  <c r="G140" i="7"/>
  <c r="F140" i="7"/>
  <c r="E140" i="7"/>
  <c r="D140" i="7"/>
  <c r="B140" i="7"/>
  <c r="I139" i="7"/>
  <c r="H139" i="7"/>
  <c r="G139" i="7"/>
  <c r="F139" i="7"/>
  <c r="E139" i="7"/>
  <c r="D139" i="7"/>
  <c r="B139" i="7"/>
  <c r="I138" i="7"/>
  <c r="H138" i="7"/>
  <c r="G138" i="7"/>
  <c r="F138" i="7"/>
  <c r="E138" i="7"/>
  <c r="D138" i="7"/>
  <c r="B138" i="7"/>
  <c r="I137" i="7"/>
  <c r="H137" i="7"/>
  <c r="G137" i="7"/>
  <c r="F137" i="7"/>
  <c r="E137" i="7"/>
  <c r="D137" i="7"/>
  <c r="B137" i="7"/>
  <c r="I136" i="7"/>
  <c r="H136" i="7"/>
  <c r="G136" i="7"/>
  <c r="F136" i="7"/>
  <c r="E136" i="7"/>
  <c r="D136" i="7"/>
  <c r="B136" i="7"/>
  <c r="I135" i="7"/>
  <c r="H135" i="7"/>
  <c r="G135" i="7"/>
  <c r="F135" i="7"/>
  <c r="E135" i="7"/>
  <c r="D135" i="7"/>
  <c r="B135" i="7"/>
  <c r="I134" i="7"/>
  <c r="H134" i="7"/>
  <c r="G134" i="7"/>
  <c r="F134" i="7"/>
  <c r="E134" i="7"/>
  <c r="D134" i="7"/>
  <c r="B134" i="7"/>
  <c r="I133" i="7"/>
  <c r="H133" i="7"/>
  <c r="G133" i="7"/>
  <c r="F133" i="7"/>
  <c r="E133" i="7"/>
  <c r="D133" i="7"/>
  <c r="B133" i="7"/>
  <c r="I132" i="7"/>
  <c r="H132" i="7"/>
  <c r="G132" i="7"/>
  <c r="F132" i="7"/>
  <c r="E132" i="7"/>
  <c r="D132" i="7"/>
  <c r="B132" i="7"/>
  <c r="I131" i="7"/>
  <c r="H131" i="7"/>
  <c r="G131" i="7"/>
  <c r="F131" i="7"/>
  <c r="E131" i="7"/>
  <c r="D131" i="7"/>
  <c r="B131" i="7"/>
  <c r="I130" i="7"/>
  <c r="H130" i="7"/>
  <c r="G130" i="7"/>
  <c r="F130" i="7"/>
  <c r="E130" i="7"/>
  <c r="D130" i="7"/>
  <c r="B130" i="7"/>
  <c r="I129" i="7"/>
  <c r="H129" i="7"/>
  <c r="G129" i="7"/>
  <c r="F129" i="7"/>
  <c r="E129" i="7"/>
  <c r="D129" i="7"/>
  <c r="B129" i="7"/>
  <c r="I128" i="7"/>
  <c r="H128" i="7"/>
  <c r="G128" i="7"/>
  <c r="F128" i="7"/>
  <c r="E128" i="7"/>
  <c r="D128" i="7"/>
  <c r="B128" i="7"/>
  <c r="I127" i="7"/>
  <c r="H127" i="7"/>
  <c r="G127" i="7"/>
  <c r="F127" i="7"/>
  <c r="E127" i="7"/>
  <c r="D127" i="7"/>
  <c r="B127" i="7"/>
  <c r="I126" i="7"/>
  <c r="H126" i="7"/>
  <c r="G126" i="7"/>
  <c r="F126" i="7"/>
  <c r="E126" i="7"/>
  <c r="D126" i="7"/>
  <c r="B126" i="7"/>
  <c r="I125" i="7"/>
  <c r="H125" i="7"/>
  <c r="G125" i="7"/>
  <c r="F125" i="7"/>
  <c r="E125" i="7"/>
  <c r="D125" i="7"/>
  <c r="B125" i="7"/>
  <c r="I124" i="7"/>
  <c r="H124" i="7"/>
  <c r="G124" i="7"/>
  <c r="F124" i="7"/>
  <c r="E124" i="7"/>
  <c r="D124" i="7"/>
  <c r="B124" i="7"/>
  <c r="I123" i="7"/>
  <c r="H123" i="7"/>
  <c r="G123" i="7"/>
  <c r="F123" i="7"/>
  <c r="E123" i="7"/>
  <c r="D123" i="7"/>
  <c r="B123" i="7"/>
  <c r="I122" i="7"/>
  <c r="H122" i="7"/>
  <c r="G122" i="7"/>
  <c r="F122" i="7"/>
  <c r="E122" i="7"/>
  <c r="D122" i="7"/>
  <c r="B122" i="7"/>
  <c r="I121" i="7"/>
  <c r="H121" i="7"/>
  <c r="G121" i="7"/>
  <c r="F121" i="7"/>
  <c r="E121" i="7"/>
  <c r="D121" i="7"/>
  <c r="B121" i="7"/>
  <c r="I120" i="7"/>
  <c r="H120" i="7"/>
  <c r="G120" i="7"/>
  <c r="F120" i="7"/>
  <c r="E120" i="7"/>
  <c r="D120" i="7"/>
  <c r="B120" i="7"/>
  <c r="I119" i="7"/>
  <c r="H119" i="7"/>
  <c r="G119" i="7"/>
  <c r="F119" i="7"/>
  <c r="E119" i="7"/>
  <c r="D119" i="7"/>
  <c r="B119" i="7"/>
  <c r="I118" i="7"/>
  <c r="H118" i="7"/>
  <c r="G118" i="7"/>
  <c r="F118" i="7"/>
  <c r="E118" i="7"/>
  <c r="D118" i="7"/>
  <c r="B118" i="7"/>
  <c r="I117" i="7"/>
  <c r="H117" i="7"/>
  <c r="G117" i="7"/>
  <c r="F117" i="7"/>
  <c r="E117" i="7"/>
  <c r="D117" i="7"/>
  <c r="B117" i="7"/>
  <c r="I116" i="7"/>
  <c r="H116" i="7"/>
  <c r="G116" i="7"/>
  <c r="F116" i="7"/>
  <c r="E116" i="7"/>
  <c r="D116" i="7"/>
  <c r="B116" i="7"/>
  <c r="I115" i="7"/>
  <c r="H115" i="7"/>
  <c r="G115" i="7"/>
  <c r="F115" i="7"/>
  <c r="E115" i="7"/>
  <c r="D115" i="7"/>
  <c r="B115" i="7"/>
  <c r="I114" i="7"/>
  <c r="H114" i="7"/>
  <c r="G114" i="7"/>
  <c r="F114" i="7"/>
  <c r="E114" i="7"/>
  <c r="D114" i="7"/>
  <c r="B114" i="7"/>
  <c r="I113" i="7"/>
  <c r="H113" i="7"/>
  <c r="G113" i="7"/>
  <c r="F113" i="7"/>
  <c r="E113" i="7"/>
  <c r="D113" i="7"/>
  <c r="B113" i="7"/>
  <c r="I112" i="7"/>
  <c r="H112" i="7"/>
  <c r="G112" i="7"/>
  <c r="F112" i="7"/>
  <c r="E112" i="7"/>
  <c r="D112" i="7"/>
  <c r="B112" i="7"/>
  <c r="I111" i="7"/>
  <c r="H111" i="7"/>
  <c r="G111" i="7"/>
  <c r="F111" i="7"/>
  <c r="E111" i="7"/>
  <c r="D111" i="7"/>
  <c r="B111" i="7"/>
  <c r="I110" i="7"/>
  <c r="H110" i="7"/>
  <c r="G110" i="7"/>
  <c r="F110" i="7"/>
  <c r="E110" i="7"/>
  <c r="D110" i="7"/>
  <c r="B110" i="7"/>
  <c r="I109" i="7"/>
  <c r="H109" i="7"/>
  <c r="G109" i="7"/>
  <c r="F109" i="7"/>
  <c r="E109" i="7"/>
  <c r="D109" i="7"/>
  <c r="B109" i="7"/>
  <c r="I108" i="7"/>
  <c r="H108" i="7"/>
  <c r="G108" i="7"/>
  <c r="F108" i="7"/>
  <c r="E108" i="7"/>
  <c r="D108" i="7"/>
  <c r="B108" i="7"/>
  <c r="I107" i="7"/>
  <c r="H107" i="7"/>
  <c r="G107" i="7"/>
  <c r="F107" i="7"/>
  <c r="E107" i="7"/>
  <c r="D107" i="7"/>
  <c r="B107" i="7"/>
  <c r="I106" i="7"/>
  <c r="H106" i="7"/>
  <c r="G106" i="7"/>
  <c r="F106" i="7"/>
  <c r="E106" i="7"/>
  <c r="D106" i="7"/>
  <c r="B106" i="7"/>
  <c r="I105" i="7"/>
  <c r="H105" i="7"/>
  <c r="G105" i="7"/>
  <c r="F105" i="7"/>
  <c r="E105" i="7"/>
  <c r="D105" i="7"/>
  <c r="B105" i="7"/>
  <c r="I104" i="7"/>
  <c r="H104" i="7"/>
  <c r="G104" i="7"/>
  <c r="F104" i="7"/>
  <c r="E104" i="7"/>
  <c r="D104" i="7"/>
  <c r="B104" i="7"/>
  <c r="I103" i="7"/>
  <c r="H103" i="7"/>
  <c r="G103" i="7"/>
  <c r="F103" i="7"/>
  <c r="E103" i="7"/>
  <c r="D103" i="7"/>
  <c r="B103" i="7"/>
  <c r="I102" i="7"/>
  <c r="H102" i="7"/>
  <c r="G102" i="7"/>
  <c r="F102" i="7"/>
  <c r="E102" i="7"/>
  <c r="D102" i="7"/>
  <c r="B102" i="7"/>
  <c r="I101" i="7"/>
  <c r="H101" i="7"/>
  <c r="G101" i="7"/>
  <c r="F101" i="7"/>
  <c r="E101" i="7"/>
  <c r="D101" i="7"/>
  <c r="B101" i="7"/>
  <c r="I100" i="7"/>
  <c r="H100" i="7"/>
  <c r="G100" i="7"/>
  <c r="F100" i="7"/>
  <c r="E100" i="7"/>
  <c r="D100" i="7"/>
  <c r="B100" i="7"/>
  <c r="I99" i="7"/>
  <c r="H99" i="7"/>
  <c r="G99" i="7"/>
  <c r="F99" i="7"/>
  <c r="E99" i="7"/>
  <c r="D99" i="7"/>
  <c r="B99" i="7"/>
  <c r="I98" i="7"/>
  <c r="H98" i="7"/>
  <c r="G98" i="7"/>
  <c r="F98" i="7"/>
  <c r="E98" i="7"/>
  <c r="D98" i="7"/>
  <c r="B98" i="7"/>
  <c r="I97" i="7"/>
  <c r="H97" i="7"/>
  <c r="G97" i="7"/>
  <c r="F97" i="7"/>
  <c r="E97" i="7"/>
  <c r="D97" i="7"/>
  <c r="B97" i="7"/>
  <c r="I96" i="7"/>
  <c r="H96" i="7"/>
  <c r="G96" i="7"/>
  <c r="F96" i="7"/>
  <c r="E96" i="7"/>
  <c r="D96" i="7"/>
  <c r="B96" i="7"/>
  <c r="I95" i="7"/>
  <c r="H95" i="7"/>
  <c r="G95" i="7"/>
  <c r="F95" i="7"/>
  <c r="E95" i="7"/>
  <c r="D95" i="7"/>
  <c r="B95" i="7"/>
  <c r="I94" i="7"/>
  <c r="H94" i="7"/>
  <c r="G94" i="7"/>
  <c r="F94" i="7"/>
  <c r="E94" i="7"/>
  <c r="D94" i="7"/>
  <c r="B94" i="7"/>
  <c r="I93" i="7"/>
  <c r="H93" i="7"/>
  <c r="G93" i="7"/>
  <c r="F93" i="7"/>
  <c r="E93" i="7"/>
  <c r="D93" i="7"/>
  <c r="B93" i="7"/>
  <c r="I92" i="7"/>
  <c r="H92" i="7"/>
  <c r="G92" i="7"/>
  <c r="F92" i="7"/>
  <c r="E92" i="7"/>
  <c r="D92" i="7"/>
  <c r="B92" i="7"/>
  <c r="I91" i="7"/>
  <c r="H91" i="7"/>
  <c r="G91" i="7"/>
  <c r="F91" i="7"/>
  <c r="E91" i="7"/>
  <c r="D91" i="7"/>
  <c r="B91" i="7"/>
  <c r="I90" i="7"/>
  <c r="H90" i="7"/>
  <c r="G90" i="7"/>
  <c r="F90" i="7"/>
  <c r="E90" i="7"/>
  <c r="D90" i="7"/>
  <c r="B90" i="7"/>
  <c r="I89" i="7"/>
  <c r="H89" i="7"/>
  <c r="G89" i="7"/>
  <c r="F89" i="7"/>
  <c r="E89" i="7"/>
  <c r="D89" i="7"/>
  <c r="B89" i="7"/>
  <c r="I88" i="7"/>
  <c r="H88" i="7"/>
  <c r="G88" i="7"/>
  <c r="F88" i="7"/>
  <c r="E88" i="7"/>
  <c r="D88" i="7"/>
  <c r="B88" i="7"/>
  <c r="I87" i="7"/>
  <c r="H87" i="7"/>
  <c r="G87" i="7"/>
  <c r="F87" i="7"/>
  <c r="E87" i="7"/>
  <c r="D87" i="7"/>
  <c r="B87" i="7"/>
  <c r="I86" i="7"/>
  <c r="H86" i="7"/>
  <c r="G86" i="7"/>
  <c r="F86" i="7"/>
  <c r="E86" i="7"/>
  <c r="D86" i="7"/>
  <c r="B86" i="7"/>
  <c r="I85" i="7"/>
  <c r="H85" i="7"/>
  <c r="G85" i="7"/>
  <c r="F85" i="7"/>
  <c r="E85" i="7"/>
  <c r="D85" i="7"/>
  <c r="B85" i="7"/>
  <c r="I84" i="7"/>
  <c r="H84" i="7"/>
  <c r="G84" i="7"/>
  <c r="F84" i="7"/>
  <c r="E84" i="7"/>
  <c r="D84" i="7"/>
  <c r="B84" i="7"/>
  <c r="I83" i="7"/>
  <c r="H83" i="7"/>
  <c r="G83" i="7"/>
  <c r="F83" i="7"/>
  <c r="E83" i="7"/>
  <c r="D83" i="7"/>
  <c r="B83" i="7"/>
  <c r="I82" i="7"/>
  <c r="H82" i="7"/>
  <c r="G82" i="7"/>
  <c r="F82" i="7"/>
  <c r="E82" i="7"/>
  <c r="D82" i="7"/>
  <c r="B82" i="7"/>
  <c r="I81" i="7"/>
  <c r="H81" i="7"/>
  <c r="G81" i="7"/>
  <c r="F81" i="7"/>
  <c r="E81" i="7"/>
  <c r="D81" i="7"/>
  <c r="B81" i="7"/>
  <c r="I80" i="7"/>
  <c r="H80" i="7"/>
  <c r="G80" i="7"/>
  <c r="F80" i="7"/>
  <c r="E80" i="7"/>
  <c r="D80" i="7"/>
  <c r="B80" i="7"/>
  <c r="I79" i="7"/>
  <c r="H79" i="7"/>
  <c r="G79" i="7"/>
  <c r="F79" i="7"/>
  <c r="E79" i="7"/>
  <c r="D79" i="7"/>
  <c r="B79" i="7"/>
  <c r="I78" i="7"/>
  <c r="H78" i="7"/>
  <c r="G78" i="7"/>
  <c r="F78" i="7"/>
  <c r="E78" i="7"/>
  <c r="D78" i="7"/>
  <c r="B78" i="7"/>
  <c r="I77" i="7"/>
  <c r="H77" i="7"/>
  <c r="G77" i="7"/>
  <c r="F77" i="7"/>
  <c r="E77" i="7"/>
  <c r="J77" i="7" s="1"/>
  <c r="D77" i="7"/>
  <c r="B77" i="7"/>
  <c r="I76" i="7"/>
  <c r="H76" i="7"/>
  <c r="G76" i="7"/>
  <c r="F76" i="7"/>
  <c r="E76" i="7"/>
  <c r="D76" i="7"/>
  <c r="B76" i="7"/>
  <c r="I75" i="7"/>
  <c r="H75" i="7"/>
  <c r="G75" i="7"/>
  <c r="F75" i="7"/>
  <c r="E75" i="7"/>
  <c r="D75" i="7"/>
  <c r="B75" i="7"/>
  <c r="I74" i="7"/>
  <c r="H74" i="7"/>
  <c r="G74" i="7"/>
  <c r="F74" i="7"/>
  <c r="E74" i="7"/>
  <c r="D74" i="7"/>
  <c r="B74" i="7"/>
  <c r="I73" i="7"/>
  <c r="H73" i="7"/>
  <c r="G73" i="7"/>
  <c r="F73" i="7"/>
  <c r="E73" i="7"/>
  <c r="D73" i="7"/>
  <c r="B73" i="7"/>
  <c r="I72" i="7"/>
  <c r="H72" i="7"/>
  <c r="G72" i="7"/>
  <c r="F72" i="7"/>
  <c r="E72" i="7"/>
  <c r="D72" i="7"/>
  <c r="B72" i="7"/>
  <c r="I71" i="7"/>
  <c r="H71" i="7"/>
  <c r="G71" i="7"/>
  <c r="F71" i="7"/>
  <c r="E71" i="7"/>
  <c r="D71" i="7"/>
  <c r="B71" i="7"/>
  <c r="I70" i="7"/>
  <c r="H70" i="7"/>
  <c r="G70" i="7"/>
  <c r="F70" i="7"/>
  <c r="E70" i="7"/>
  <c r="D70" i="7"/>
  <c r="B70" i="7"/>
  <c r="I69" i="7"/>
  <c r="H69" i="7"/>
  <c r="G69" i="7"/>
  <c r="F69" i="7"/>
  <c r="E69" i="7"/>
  <c r="D69" i="7"/>
  <c r="B69" i="7"/>
  <c r="I68" i="7"/>
  <c r="H68" i="7"/>
  <c r="G68" i="7"/>
  <c r="F68" i="7"/>
  <c r="E68" i="7"/>
  <c r="D68" i="7"/>
  <c r="B68" i="7"/>
  <c r="I67" i="7"/>
  <c r="H67" i="7"/>
  <c r="G67" i="7"/>
  <c r="F67" i="7"/>
  <c r="E67" i="7"/>
  <c r="D67" i="7"/>
  <c r="B67" i="7"/>
  <c r="I66" i="7"/>
  <c r="H66" i="7"/>
  <c r="G66" i="7"/>
  <c r="F66" i="7"/>
  <c r="E66" i="7"/>
  <c r="D66" i="7"/>
  <c r="B66" i="7"/>
  <c r="I65" i="7"/>
  <c r="H65" i="7"/>
  <c r="G65" i="7"/>
  <c r="F65" i="7"/>
  <c r="E65" i="7"/>
  <c r="J65" i="7" s="1"/>
  <c r="D65" i="7"/>
  <c r="B65" i="7"/>
  <c r="I64" i="7"/>
  <c r="H64" i="7"/>
  <c r="G64" i="7"/>
  <c r="F64" i="7"/>
  <c r="E64" i="7"/>
  <c r="D64" i="7"/>
  <c r="B64" i="7"/>
  <c r="I63" i="7"/>
  <c r="H63" i="7"/>
  <c r="G63" i="7"/>
  <c r="F63" i="7"/>
  <c r="E63" i="7"/>
  <c r="D63" i="7"/>
  <c r="B63" i="7"/>
  <c r="I62" i="7"/>
  <c r="H62" i="7"/>
  <c r="G62" i="7"/>
  <c r="F62" i="7"/>
  <c r="E62" i="7"/>
  <c r="D62" i="7"/>
  <c r="B62" i="7"/>
  <c r="I61" i="7"/>
  <c r="H61" i="7"/>
  <c r="G61" i="7"/>
  <c r="F61" i="7"/>
  <c r="E61" i="7"/>
  <c r="D61" i="7"/>
  <c r="B61" i="7"/>
  <c r="I60" i="7"/>
  <c r="H60" i="7"/>
  <c r="G60" i="7"/>
  <c r="F60" i="7"/>
  <c r="E60" i="7"/>
  <c r="D60" i="7"/>
  <c r="B60" i="7"/>
  <c r="I59" i="7"/>
  <c r="H59" i="7"/>
  <c r="G59" i="7"/>
  <c r="F59" i="7"/>
  <c r="E59" i="7"/>
  <c r="D59" i="7"/>
  <c r="B59" i="7"/>
  <c r="I58" i="7"/>
  <c r="H58" i="7"/>
  <c r="G58" i="7"/>
  <c r="F58" i="7"/>
  <c r="E58" i="7"/>
  <c r="D58" i="7"/>
  <c r="B58" i="7"/>
  <c r="I57" i="7"/>
  <c r="H57" i="7"/>
  <c r="G57" i="7"/>
  <c r="F57" i="7"/>
  <c r="E57" i="7"/>
  <c r="D57" i="7"/>
  <c r="B57" i="7"/>
  <c r="I56" i="7"/>
  <c r="H56" i="7"/>
  <c r="G56" i="7"/>
  <c r="F56" i="7"/>
  <c r="E56" i="7"/>
  <c r="D56" i="7"/>
  <c r="B56" i="7"/>
  <c r="I55" i="7"/>
  <c r="H55" i="7"/>
  <c r="G55" i="7"/>
  <c r="F55" i="7"/>
  <c r="E55" i="7"/>
  <c r="D55" i="7"/>
  <c r="B55" i="7"/>
  <c r="I54" i="7"/>
  <c r="H54" i="7"/>
  <c r="G54" i="7"/>
  <c r="F54" i="7"/>
  <c r="E54" i="7"/>
  <c r="D54" i="7"/>
  <c r="B54" i="7"/>
  <c r="I53" i="7"/>
  <c r="H53" i="7"/>
  <c r="G53" i="7"/>
  <c r="F53" i="7"/>
  <c r="E53" i="7"/>
  <c r="D53" i="7"/>
  <c r="B53" i="7"/>
  <c r="I52" i="7"/>
  <c r="H52" i="7"/>
  <c r="G52" i="7"/>
  <c r="F52" i="7"/>
  <c r="E52" i="7"/>
  <c r="D52" i="7"/>
  <c r="B52" i="7"/>
  <c r="I51" i="7"/>
  <c r="H51" i="7"/>
  <c r="G51" i="7"/>
  <c r="F51" i="7"/>
  <c r="E51" i="7"/>
  <c r="D51" i="7"/>
  <c r="B51" i="7"/>
  <c r="I50" i="7"/>
  <c r="H50" i="7"/>
  <c r="G50" i="7"/>
  <c r="F50" i="7"/>
  <c r="E50" i="7"/>
  <c r="D50" i="7"/>
  <c r="B50" i="7"/>
  <c r="I49" i="7"/>
  <c r="H49" i="7"/>
  <c r="G49" i="7"/>
  <c r="F49" i="7"/>
  <c r="E49" i="7"/>
  <c r="D49" i="7"/>
  <c r="B49" i="7"/>
  <c r="I48" i="7"/>
  <c r="H48" i="7"/>
  <c r="G48" i="7"/>
  <c r="F48" i="7"/>
  <c r="E48" i="7"/>
  <c r="D48" i="7"/>
  <c r="B48" i="7"/>
  <c r="I47" i="7"/>
  <c r="H47" i="7"/>
  <c r="G47" i="7"/>
  <c r="F47" i="7"/>
  <c r="E47" i="7"/>
  <c r="D47" i="7"/>
  <c r="B47" i="7"/>
  <c r="I46" i="7"/>
  <c r="H46" i="7"/>
  <c r="G46" i="7"/>
  <c r="F46" i="7"/>
  <c r="E46" i="7"/>
  <c r="D46" i="7"/>
  <c r="B46" i="7"/>
  <c r="I45" i="7"/>
  <c r="H45" i="7"/>
  <c r="G45" i="7"/>
  <c r="F45" i="7"/>
  <c r="E45" i="7"/>
  <c r="D45" i="7"/>
  <c r="B45" i="7"/>
  <c r="I44" i="7"/>
  <c r="H44" i="7"/>
  <c r="G44" i="7"/>
  <c r="F44" i="7"/>
  <c r="E44" i="7"/>
  <c r="D44" i="7"/>
  <c r="B44" i="7"/>
  <c r="I43" i="7"/>
  <c r="H43" i="7"/>
  <c r="G43" i="7"/>
  <c r="F43" i="7"/>
  <c r="E43" i="7"/>
  <c r="D43" i="7"/>
  <c r="B43" i="7"/>
  <c r="I42" i="7"/>
  <c r="H42" i="7"/>
  <c r="G42" i="7"/>
  <c r="F42" i="7"/>
  <c r="E42" i="7"/>
  <c r="D42" i="7"/>
  <c r="B42" i="7"/>
  <c r="I41" i="7"/>
  <c r="H41" i="7"/>
  <c r="G41" i="7"/>
  <c r="F41" i="7"/>
  <c r="E41" i="7"/>
  <c r="J41" i="7" s="1"/>
  <c r="D41" i="7"/>
  <c r="B41" i="7"/>
  <c r="I40" i="7"/>
  <c r="H40" i="7"/>
  <c r="G40" i="7"/>
  <c r="F40" i="7"/>
  <c r="E40" i="7"/>
  <c r="D40" i="7"/>
  <c r="B40" i="7"/>
  <c r="I39" i="7"/>
  <c r="H39" i="7"/>
  <c r="G39" i="7"/>
  <c r="F39" i="7"/>
  <c r="E39" i="7"/>
  <c r="D39" i="7"/>
  <c r="B39" i="7"/>
  <c r="I38" i="7"/>
  <c r="H38" i="7"/>
  <c r="G38" i="7"/>
  <c r="F38" i="7"/>
  <c r="E38" i="7"/>
  <c r="D38" i="7"/>
  <c r="B38" i="7"/>
  <c r="I37" i="7"/>
  <c r="H37" i="7"/>
  <c r="G37" i="7"/>
  <c r="F37" i="7"/>
  <c r="E37" i="7"/>
  <c r="D37" i="7"/>
  <c r="B37" i="7"/>
  <c r="I36" i="7"/>
  <c r="H36" i="7"/>
  <c r="G36" i="7"/>
  <c r="F36" i="7"/>
  <c r="E36" i="7"/>
  <c r="D36" i="7"/>
  <c r="B36" i="7"/>
  <c r="I35" i="7"/>
  <c r="H35" i="7"/>
  <c r="G35" i="7"/>
  <c r="F35" i="7"/>
  <c r="E35" i="7"/>
  <c r="D35" i="7"/>
  <c r="B35" i="7"/>
  <c r="I34" i="7"/>
  <c r="H34" i="7"/>
  <c r="G34" i="7"/>
  <c r="F34" i="7"/>
  <c r="E34" i="7"/>
  <c r="D34" i="7"/>
  <c r="B34" i="7"/>
  <c r="I33" i="7"/>
  <c r="H33" i="7"/>
  <c r="G33" i="7"/>
  <c r="F33" i="7"/>
  <c r="E33" i="7"/>
  <c r="D33" i="7"/>
  <c r="B33" i="7"/>
  <c r="I32" i="7"/>
  <c r="H32" i="7"/>
  <c r="G32" i="7"/>
  <c r="F32" i="7"/>
  <c r="E32" i="7"/>
  <c r="D32" i="7"/>
  <c r="B32" i="7"/>
  <c r="I31" i="7"/>
  <c r="H31" i="7"/>
  <c r="G31" i="7"/>
  <c r="F31" i="7"/>
  <c r="E31" i="7"/>
  <c r="D31" i="7"/>
  <c r="B31" i="7"/>
  <c r="I30" i="7"/>
  <c r="H30" i="7"/>
  <c r="G30" i="7"/>
  <c r="F30" i="7"/>
  <c r="E30" i="7"/>
  <c r="D30" i="7"/>
  <c r="B30" i="7"/>
  <c r="I29" i="7"/>
  <c r="H29" i="7"/>
  <c r="G29" i="7"/>
  <c r="F29" i="7"/>
  <c r="E29" i="7"/>
  <c r="J29" i="7" s="1"/>
  <c r="D29" i="7"/>
  <c r="B29" i="7"/>
  <c r="I28" i="7"/>
  <c r="H28" i="7"/>
  <c r="G28" i="7"/>
  <c r="F28" i="7"/>
  <c r="E28" i="7"/>
  <c r="D28" i="7"/>
  <c r="B28" i="7"/>
  <c r="I27" i="7"/>
  <c r="H27" i="7"/>
  <c r="G27" i="7"/>
  <c r="F27" i="7"/>
  <c r="E27" i="7"/>
  <c r="D27" i="7"/>
  <c r="B27" i="7"/>
  <c r="I26" i="7"/>
  <c r="H26" i="7"/>
  <c r="G26" i="7"/>
  <c r="F26" i="7"/>
  <c r="E26" i="7"/>
  <c r="D26" i="7"/>
  <c r="B26" i="7"/>
  <c r="I25" i="7"/>
  <c r="H25" i="7"/>
  <c r="G25" i="7"/>
  <c r="F25" i="7"/>
  <c r="E25" i="7"/>
  <c r="D25" i="7"/>
  <c r="B25" i="7"/>
  <c r="I24" i="7"/>
  <c r="H24" i="7"/>
  <c r="G24" i="7"/>
  <c r="F24" i="7"/>
  <c r="E24" i="7"/>
  <c r="D24" i="7"/>
  <c r="B24" i="7"/>
  <c r="I23" i="7"/>
  <c r="H23" i="7"/>
  <c r="G23" i="7"/>
  <c r="F23" i="7"/>
  <c r="E23" i="7"/>
  <c r="D23" i="7"/>
  <c r="B23" i="7"/>
  <c r="I22" i="7"/>
  <c r="H22" i="7"/>
  <c r="G22" i="7"/>
  <c r="F22" i="7"/>
  <c r="E22" i="7"/>
  <c r="D22" i="7"/>
  <c r="B22" i="7"/>
  <c r="I21" i="7"/>
  <c r="H21" i="7"/>
  <c r="G21" i="7"/>
  <c r="F21" i="7"/>
  <c r="E21" i="7"/>
  <c r="D21" i="7"/>
  <c r="B21" i="7"/>
  <c r="I20" i="7"/>
  <c r="H20" i="7"/>
  <c r="G20" i="7"/>
  <c r="F20" i="7"/>
  <c r="E20" i="7"/>
  <c r="D20" i="7"/>
  <c r="B20" i="7"/>
  <c r="I19" i="7"/>
  <c r="H19" i="7"/>
  <c r="G19" i="7"/>
  <c r="F19" i="7"/>
  <c r="E19" i="7"/>
  <c r="D19" i="7"/>
  <c r="B19" i="7"/>
  <c r="I18" i="7"/>
  <c r="H18" i="7"/>
  <c r="G18" i="7"/>
  <c r="F18" i="7"/>
  <c r="E18" i="7"/>
  <c r="D18" i="7"/>
  <c r="B18" i="7"/>
  <c r="I17" i="7"/>
  <c r="H17" i="7"/>
  <c r="G17" i="7"/>
  <c r="F17" i="7"/>
  <c r="E17" i="7"/>
  <c r="J17" i="7" s="1"/>
  <c r="D17" i="7"/>
  <c r="B17" i="7"/>
  <c r="I16" i="7"/>
  <c r="H16" i="7"/>
  <c r="G16" i="7"/>
  <c r="F16" i="7"/>
  <c r="E16" i="7"/>
  <c r="D16" i="7"/>
  <c r="B16" i="7"/>
  <c r="I15" i="7"/>
  <c r="H15" i="7"/>
  <c r="G15" i="7"/>
  <c r="F15" i="7"/>
  <c r="E15" i="7"/>
  <c r="D15" i="7"/>
  <c r="B15" i="7"/>
  <c r="I14" i="7"/>
  <c r="H14" i="7"/>
  <c r="G14" i="7"/>
  <c r="F14" i="7"/>
  <c r="E14" i="7"/>
  <c r="D14" i="7"/>
  <c r="B14" i="7"/>
  <c r="I13" i="7"/>
  <c r="H13" i="7"/>
  <c r="G13" i="7"/>
  <c r="F13" i="7"/>
  <c r="E13" i="7"/>
  <c r="D13" i="7"/>
  <c r="B13" i="7"/>
  <c r="I12" i="7"/>
  <c r="H12" i="7"/>
  <c r="G12" i="7"/>
  <c r="F12" i="7"/>
  <c r="E12" i="7"/>
  <c r="D12" i="7"/>
  <c r="B12" i="7"/>
  <c r="I11" i="7"/>
  <c r="H11" i="7"/>
  <c r="G11" i="7"/>
  <c r="F11" i="7"/>
  <c r="E11" i="7"/>
  <c r="D11" i="7"/>
  <c r="B11" i="7"/>
  <c r="I10" i="7"/>
  <c r="H10" i="7"/>
  <c r="G10" i="7"/>
  <c r="F10" i="7"/>
  <c r="E10" i="7"/>
  <c r="D10" i="7"/>
  <c r="B10" i="7"/>
  <c r="I9" i="7"/>
  <c r="H9" i="7"/>
  <c r="G9" i="7"/>
  <c r="F9" i="7"/>
  <c r="E9" i="7"/>
  <c r="D9" i="7"/>
  <c r="B9" i="7"/>
  <c r="J138" i="7" l="1"/>
  <c r="J10" i="7"/>
  <c r="K10" i="7" s="1"/>
  <c r="L10" i="7" s="1"/>
  <c r="J34" i="7"/>
  <c r="K34" i="7" s="1"/>
  <c r="L34" i="7" s="1"/>
  <c r="J70" i="7"/>
  <c r="J94" i="7"/>
  <c r="K94" i="7" s="1"/>
  <c r="L94" i="7" s="1"/>
  <c r="J178" i="7"/>
  <c r="K178" i="7" s="1"/>
  <c r="L178" i="7" s="1"/>
  <c r="J46" i="7"/>
  <c r="J190" i="7"/>
  <c r="K190" i="7" s="1"/>
  <c r="L190" i="7" s="1"/>
  <c r="J214" i="7"/>
  <c r="K214" i="7" s="1"/>
  <c r="L214" i="7" s="1"/>
  <c r="J9" i="7"/>
  <c r="K9" i="7" s="1"/>
  <c r="L9" i="7" s="1"/>
  <c r="J21" i="7"/>
  <c r="K21" i="7" s="1"/>
  <c r="L21" i="7" s="1"/>
  <c r="J33" i="7"/>
  <c r="K33" i="7" s="1"/>
  <c r="L33" i="7" s="1"/>
  <c r="J45" i="7"/>
  <c r="K45" i="7" s="1"/>
  <c r="L45" i="7" s="1"/>
  <c r="J69" i="7"/>
  <c r="K69" i="7" s="1"/>
  <c r="L69" i="7" s="1"/>
  <c r="J22" i="7"/>
  <c r="K22" i="7" s="1"/>
  <c r="L22" i="7" s="1"/>
  <c r="J58" i="7"/>
  <c r="K58" i="7" s="1"/>
  <c r="L58" i="7" s="1"/>
  <c r="J82" i="7"/>
  <c r="J106" i="7"/>
  <c r="K106" i="7" s="1"/>
  <c r="L106" i="7" s="1"/>
  <c r="J202" i="7"/>
  <c r="K202" i="7" s="1"/>
  <c r="L202" i="7" s="1"/>
  <c r="J112" i="7"/>
  <c r="K112" i="7" s="1"/>
  <c r="L112" i="7" s="1"/>
  <c r="J124" i="7"/>
  <c r="J136" i="7"/>
  <c r="J226" i="7"/>
  <c r="K226" i="7" s="1"/>
  <c r="L226" i="7" s="1"/>
  <c r="J238" i="7"/>
  <c r="K238" i="7" s="1"/>
  <c r="L238" i="7" s="1"/>
  <c r="J250" i="7"/>
  <c r="K250" i="7" s="1"/>
  <c r="L250" i="7" s="1"/>
  <c r="J81" i="7"/>
  <c r="K81" i="7" s="1"/>
  <c r="L81" i="7" s="1"/>
  <c r="J160" i="7"/>
  <c r="K160" i="7" s="1"/>
  <c r="L160" i="7" s="1"/>
  <c r="J148" i="7"/>
  <c r="K148" i="7" s="1"/>
  <c r="L148" i="7" s="1"/>
  <c r="J162" i="7"/>
  <c r="K162" i="7" s="1"/>
  <c r="L162" i="7" s="1"/>
  <c r="J150" i="7"/>
  <c r="K150" i="7" s="1"/>
  <c r="L150" i="7" s="1"/>
  <c r="J14" i="7"/>
  <c r="K14" i="7" s="1"/>
  <c r="L14" i="7" s="1"/>
  <c r="J86" i="7"/>
  <c r="J110" i="7"/>
  <c r="K110" i="7" s="1"/>
  <c r="L110" i="7" s="1"/>
  <c r="J206" i="7"/>
  <c r="K206" i="7" s="1"/>
  <c r="L206" i="7" s="1"/>
  <c r="J242" i="7"/>
  <c r="K242" i="7" s="1"/>
  <c r="L242" i="7" s="1"/>
  <c r="J254" i="7"/>
  <c r="K254" i="7" s="1"/>
  <c r="L254" i="7" s="1"/>
  <c r="J26" i="7"/>
  <c r="K26" i="7" s="1"/>
  <c r="L26" i="7" s="1"/>
  <c r="J50" i="7"/>
  <c r="K50" i="7" s="1"/>
  <c r="L50" i="7" s="1"/>
  <c r="J74" i="7"/>
  <c r="J170" i="7"/>
  <c r="K170" i="7" s="1"/>
  <c r="L170" i="7" s="1"/>
  <c r="J182" i="7"/>
  <c r="K182" i="7" s="1"/>
  <c r="L182" i="7" s="1"/>
  <c r="J194" i="7"/>
  <c r="K194" i="7" s="1"/>
  <c r="L194" i="7" s="1"/>
  <c r="J218" i="7"/>
  <c r="K218" i="7" s="1"/>
  <c r="L218" i="7" s="1"/>
  <c r="J131" i="7"/>
  <c r="K131" i="7" s="1"/>
  <c r="L131" i="7" s="1"/>
  <c r="J143" i="7"/>
  <c r="K143" i="7" s="1"/>
  <c r="L143" i="7" s="1"/>
  <c r="J62" i="7"/>
  <c r="K62" i="7" s="1"/>
  <c r="L62" i="7" s="1"/>
  <c r="J98" i="7"/>
  <c r="K98" i="7" s="1"/>
  <c r="L98" i="7" s="1"/>
  <c r="J95" i="7"/>
  <c r="K95" i="7" s="1"/>
  <c r="L95" i="7" s="1"/>
  <c r="J107" i="7"/>
  <c r="K107" i="7" s="1"/>
  <c r="L107" i="7" s="1"/>
  <c r="J167" i="7"/>
  <c r="K167" i="7" s="1"/>
  <c r="L167" i="7" s="1"/>
  <c r="J38" i="7"/>
  <c r="K38" i="7" s="1"/>
  <c r="L38" i="7" s="1"/>
  <c r="J230" i="7"/>
  <c r="K230" i="7" s="1"/>
  <c r="L230" i="7" s="1"/>
  <c r="J59" i="7"/>
  <c r="K59" i="7" s="1"/>
  <c r="L59" i="7" s="1"/>
  <c r="J83" i="7"/>
  <c r="J119" i="7"/>
  <c r="K119" i="7" s="1"/>
  <c r="L119" i="7" s="1"/>
  <c r="J155" i="7"/>
  <c r="K155" i="7" s="1"/>
  <c r="L155" i="7" s="1"/>
  <c r="J262" i="7"/>
  <c r="K262" i="7" s="1"/>
  <c r="L262" i="7" s="1"/>
  <c r="J53" i="7"/>
  <c r="K53" i="7" s="1"/>
  <c r="L53" i="7" s="1"/>
  <c r="J101" i="7"/>
  <c r="K101" i="7" s="1"/>
  <c r="L101" i="7" s="1"/>
  <c r="J120" i="7"/>
  <c r="K120" i="7" s="1"/>
  <c r="L120" i="7" s="1"/>
  <c r="J125" i="7"/>
  <c r="K125" i="7" s="1"/>
  <c r="L125" i="7" s="1"/>
  <c r="J137" i="7"/>
  <c r="K137" i="7" s="1"/>
  <c r="L137" i="7" s="1"/>
  <c r="J149" i="7"/>
  <c r="K149" i="7" s="1"/>
  <c r="L149" i="7" s="1"/>
  <c r="J161" i="7"/>
  <c r="K161" i="7" s="1"/>
  <c r="L161" i="7" s="1"/>
  <c r="J132" i="7"/>
  <c r="K132" i="7" s="1"/>
  <c r="L132" i="7" s="1"/>
  <c r="J156" i="7"/>
  <c r="K156" i="7" s="1"/>
  <c r="L156" i="7" s="1"/>
  <c r="J12" i="7"/>
  <c r="K12" i="7" s="1"/>
  <c r="L12" i="7" s="1"/>
  <c r="J19" i="7"/>
  <c r="K19" i="7" s="1"/>
  <c r="L19" i="7" s="1"/>
  <c r="J24" i="7"/>
  <c r="K24" i="7" s="1"/>
  <c r="L24" i="7" s="1"/>
  <c r="J31" i="7"/>
  <c r="K31" i="7" s="1"/>
  <c r="L31" i="7" s="1"/>
  <c r="J36" i="7"/>
  <c r="K36" i="7" s="1"/>
  <c r="L36" i="7" s="1"/>
  <c r="J43" i="7"/>
  <c r="K43" i="7" s="1"/>
  <c r="L43" i="7" s="1"/>
  <c r="J48" i="7"/>
  <c r="K48" i="7" s="1"/>
  <c r="L48" i="7" s="1"/>
  <c r="J60" i="7"/>
  <c r="K60" i="7" s="1"/>
  <c r="L60" i="7" s="1"/>
  <c r="J67" i="7"/>
  <c r="K67" i="7" s="1"/>
  <c r="L67" i="7" s="1"/>
  <c r="J72" i="7"/>
  <c r="K72" i="7" s="1"/>
  <c r="L72" i="7" s="1"/>
  <c r="K74" i="7"/>
  <c r="L74" i="7" s="1"/>
  <c r="J79" i="7"/>
  <c r="K79" i="7" s="1"/>
  <c r="L79" i="7" s="1"/>
  <c r="J84" i="7"/>
  <c r="K84" i="7" s="1"/>
  <c r="L84" i="7" s="1"/>
  <c r="K86" i="7"/>
  <c r="L86" i="7" s="1"/>
  <c r="J96" i="7"/>
  <c r="K96" i="7" s="1"/>
  <c r="L96" i="7" s="1"/>
  <c r="J108" i="7"/>
  <c r="K108" i="7" s="1"/>
  <c r="L108" i="7" s="1"/>
  <c r="J168" i="7"/>
  <c r="K168" i="7" s="1"/>
  <c r="L168" i="7" s="1"/>
  <c r="J180" i="7"/>
  <c r="K180" i="7" s="1"/>
  <c r="L180" i="7" s="1"/>
  <c r="J192" i="7"/>
  <c r="K192" i="7" s="1"/>
  <c r="L192" i="7" s="1"/>
  <c r="J199" i="7"/>
  <c r="K199" i="7" s="1"/>
  <c r="L199" i="7" s="1"/>
  <c r="J204" i="7"/>
  <c r="K204" i="7" s="1"/>
  <c r="L204" i="7" s="1"/>
  <c r="J211" i="7"/>
  <c r="K211" i="7" s="1"/>
  <c r="L211" i="7" s="1"/>
  <c r="J216" i="7"/>
  <c r="K216" i="7" s="1"/>
  <c r="L216" i="7" s="1"/>
  <c r="J223" i="7"/>
  <c r="K223" i="7" s="1"/>
  <c r="L223" i="7" s="1"/>
  <c r="J228" i="7"/>
  <c r="K228" i="7" s="1"/>
  <c r="L228" i="7" s="1"/>
  <c r="J235" i="7"/>
  <c r="K235" i="7" s="1"/>
  <c r="L235" i="7" s="1"/>
  <c r="J240" i="7"/>
  <c r="K240" i="7" s="1"/>
  <c r="L240" i="7" s="1"/>
  <c r="J247" i="7"/>
  <c r="K247" i="7" s="1"/>
  <c r="L247" i="7" s="1"/>
  <c r="J252" i="7"/>
  <c r="K252" i="7" s="1"/>
  <c r="L252" i="7" s="1"/>
  <c r="J259" i="7"/>
  <c r="K259" i="7" s="1"/>
  <c r="L259" i="7" s="1"/>
  <c r="J264" i="7"/>
  <c r="K264" i="7" s="1"/>
  <c r="L264" i="7" s="1"/>
  <c r="J89" i="7"/>
  <c r="K89" i="7" s="1"/>
  <c r="L89" i="7" s="1"/>
  <c r="J113" i="7"/>
  <c r="K113" i="7" s="1"/>
  <c r="L113" i="7" s="1"/>
  <c r="J144" i="7"/>
  <c r="K144" i="7" s="1"/>
  <c r="L144" i="7" s="1"/>
  <c r="J55" i="7"/>
  <c r="K55" i="7" s="1"/>
  <c r="L55" i="7" s="1"/>
  <c r="J91" i="7"/>
  <c r="K91" i="7" s="1"/>
  <c r="L91" i="7" s="1"/>
  <c r="J103" i="7"/>
  <c r="K103" i="7" s="1"/>
  <c r="L103" i="7" s="1"/>
  <c r="J115" i="7"/>
  <c r="K115" i="7" s="1"/>
  <c r="L115" i="7" s="1"/>
  <c r="J122" i="7"/>
  <c r="K122" i="7" s="1"/>
  <c r="L122" i="7" s="1"/>
  <c r="J127" i="7"/>
  <c r="K127" i="7" s="1"/>
  <c r="L127" i="7" s="1"/>
  <c r="J139" i="7"/>
  <c r="K139" i="7" s="1"/>
  <c r="L139" i="7" s="1"/>
  <c r="J146" i="7"/>
  <c r="K146" i="7" s="1"/>
  <c r="L146" i="7" s="1"/>
  <c r="J151" i="7"/>
  <c r="K151" i="7" s="1"/>
  <c r="L151" i="7" s="1"/>
  <c r="J158" i="7"/>
  <c r="K158" i="7" s="1"/>
  <c r="L158" i="7" s="1"/>
  <c r="J163" i="7"/>
  <c r="K163" i="7" s="1"/>
  <c r="L163" i="7" s="1"/>
  <c r="J175" i="7"/>
  <c r="K175" i="7" s="1"/>
  <c r="L175" i="7" s="1"/>
  <c r="J266" i="7"/>
  <c r="K266" i="7" s="1"/>
  <c r="L266" i="7" s="1"/>
  <c r="J57" i="7"/>
  <c r="K57" i="7" s="1"/>
  <c r="L57" i="7" s="1"/>
  <c r="J93" i="7"/>
  <c r="K93" i="7" s="1"/>
  <c r="L93" i="7" s="1"/>
  <c r="J141" i="7"/>
  <c r="K141" i="7" s="1"/>
  <c r="L141" i="7" s="1"/>
  <c r="J268" i="7"/>
  <c r="K268" i="7" s="1"/>
  <c r="L268" i="7" s="1"/>
  <c r="J105" i="7"/>
  <c r="K105" i="7" s="1"/>
  <c r="L105" i="7" s="1"/>
  <c r="J117" i="7"/>
  <c r="K117" i="7" s="1"/>
  <c r="L117" i="7" s="1"/>
  <c r="J129" i="7"/>
  <c r="K129" i="7" s="1"/>
  <c r="L129" i="7" s="1"/>
  <c r="J153" i="7"/>
  <c r="K153" i="7" s="1"/>
  <c r="L153" i="7" s="1"/>
  <c r="J165" i="7"/>
  <c r="K165" i="7" s="1"/>
  <c r="L165" i="7" s="1"/>
  <c r="J11" i="7"/>
  <c r="K11" i="7" s="1"/>
  <c r="L11" i="7" s="1"/>
  <c r="J16" i="7"/>
  <c r="K16" i="7" s="1"/>
  <c r="L16" i="7" s="1"/>
  <c r="J23" i="7"/>
  <c r="K23" i="7" s="1"/>
  <c r="L23" i="7" s="1"/>
  <c r="J28" i="7"/>
  <c r="K28" i="7" s="1"/>
  <c r="L28" i="7" s="1"/>
  <c r="J35" i="7"/>
  <c r="K35" i="7" s="1"/>
  <c r="L35" i="7" s="1"/>
  <c r="J40" i="7"/>
  <c r="K40" i="7" s="1"/>
  <c r="L40" i="7" s="1"/>
  <c r="J47" i="7"/>
  <c r="K47" i="7" s="1"/>
  <c r="L47" i="7" s="1"/>
  <c r="J52" i="7"/>
  <c r="K52" i="7" s="1"/>
  <c r="L52" i="7" s="1"/>
  <c r="J64" i="7"/>
  <c r="K64" i="7" s="1"/>
  <c r="L64" i="7" s="1"/>
  <c r="J71" i="7"/>
  <c r="K71" i="7" s="1"/>
  <c r="L71" i="7" s="1"/>
  <c r="J76" i="7"/>
  <c r="K76" i="7" s="1"/>
  <c r="L76" i="7" s="1"/>
  <c r="J88" i="7"/>
  <c r="K88" i="7" s="1"/>
  <c r="L88" i="7" s="1"/>
  <c r="J100" i="7"/>
  <c r="K100" i="7" s="1"/>
  <c r="L100" i="7" s="1"/>
  <c r="J184" i="7"/>
  <c r="K184" i="7" s="1"/>
  <c r="L184" i="7" s="1"/>
  <c r="J196" i="7"/>
  <c r="K196" i="7" s="1"/>
  <c r="L196" i="7" s="1"/>
  <c r="J203" i="7"/>
  <c r="K203" i="7" s="1"/>
  <c r="L203" i="7" s="1"/>
  <c r="J208" i="7"/>
  <c r="K208" i="7" s="1"/>
  <c r="L208" i="7" s="1"/>
  <c r="J215" i="7"/>
  <c r="J220" i="7"/>
  <c r="K220" i="7" s="1"/>
  <c r="L220" i="7" s="1"/>
  <c r="J227" i="7"/>
  <c r="K227" i="7" s="1"/>
  <c r="L227" i="7" s="1"/>
  <c r="J232" i="7"/>
  <c r="K232" i="7" s="1"/>
  <c r="L232" i="7" s="1"/>
  <c r="J239" i="7"/>
  <c r="K239" i="7" s="1"/>
  <c r="L239" i="7" s="1"/>
  <c r="J244" i="7"/>
  <c r="K244" i="7" s="1"/>
  <c r="L244" i="7" s="1"/>
  <c r="J251" i="7"/>
  <c r="K251" i="7" s="1"/>
  <c r="L251" i="7" s="1"/>
  <c r="J256" i="7"/>
  <c r="K256" i="7" s="1"/>
  <c r="L256" i="7" s="1"/>
  <c r="J263" i="7"/>
  <c r="K263" i="7" s="1"/>
  <c r="L263" i="7" s="1"/>
  <c r="J18" i="7"/>
  <c r="K18" i="7" s="1"/>
  <c r="L18" i="7" s="1"/>
  <c r="J78" i="7"/>
  <c r="K78" i="7" s="1"/>
  <c r="L78" i="7" s="1"/>
  <c r="J90" i="7"/>
  <c r="K90" i="7" s="1"/>
  <c r="L90" i="7" s="1"/>
  <c r="J181" i="7"/>
  <c r="K181" i="7" s="1"/>
  <c r="L181" i="7" s="1"/>
  <c r="J198" i="7"/>
  <c r="K198" i="7" s="1"/>
  <c r="L198" i="7" s="1"/>
  <c r="J222" i="7"/>
  <c r="K222" i="7" s="1"/>
  <c r="L222" i="7" s="1"/>
  <c r="J246" i="7"/>
  <c r="K246" i="7" s="1"/>
  <c r="L246" i="7" s="1"/>
  <c r="J164" i="7"/>
  <c r="K164" i="7" s="1"/>
  <c r="L164" i="7" s="1"/>
  <c r="J25" i="7"/>
  <c r="K25" i="7" s="1"/>
  <c r="L25" i="7" s="1"/>
  <c r="J49" i="7"/>
  <c r="K49" i="7" s="1"/>
  <c r="L49" i="7" s="1"/>
  <c r="J54" i="7"/>
  <c r="K54" i="7" s="1"/>
  <c r="L54" i="7" s="1"/>
  <c r="J61" i="7"/>
  <c r="K61" i="7" s="1"/>
  <c r="L61" i="7" s="1"/>
  <c r="J66" i="7"/>
  <c r="K66" i="7" s="1"/>
  <c r="L66" i="7" s="1"/>
  <c r="J102" i="7"/>
  <c r="K102" i="7" s="1"/>
  <c r="L102" i="7" s="1"/>
  <c r="J169" i="7"/>
  <c r="K169" i="7" s="1"/>
  <c r="L169" i="7" s="1"/>
  <c r="J73" i="7"/>
  <c r="K73" i="7" s="1"/>
  <c r="L73" i="7" s="1"/>
  <c r="J85" i="7"/>
  <c r="K85" i="7" s="1"/>
  <c r="L85" i="7" s="1"/>
  <c r="J97" i="7"/>
  <c r="K97" i="7" s="1"/>
  <c r="L97" i="7" s="1"/>
  <c r="J104" i="7"/>
  <c r="J121" i="7"/>
  <c r="K121" i="7" s="1"/>
  <c r="L121" i="7" s="1"/>
  <c r="J128" i="7"/>
  <c r="K128" i="7" s="1"/>
  <c r="L128" i="7" s="1"/>
  <c r="J157" i="7"/>
  <c r="K157" i="7" s="1"/>
  <c r="L157" i="7" s="1"/>
  <c r="J15" i="7"/>
  <c r="K15" i="7" s="1"/>
  <c r="L15" i="7" s="1"/>
  <c r="J20" i="7"/>
  <c r="K20" i="7" s="1"/>
  <c r="L20" i="7" s="1"/>
  <c r="J27" i="7"/>
  <c r="K27" i="7" s="1"/>
  <c r="L27" i="7" s="1"/>
  <c r="J32" i="7"/>
  <c r="K32" i="7" s="1"/>
  <c r="L32" i="7" s="1"/>
  <c r="J39" i="7"/>
  <c r="K39" i="7" s="1"/>
  <c r="L39" i="7" s="1"/>
  <c r="J44" i="7"/>
  <c r="K44" i="7" s="1"/>
  <c r="L44" i="7" s="1"/>
  <c r="J56" i="7"/>
  <c r="K56" i="7" s="1"/>
  <c r="L56" i="7" s="1"/>
  <c r="J63" i="7"/>
  <c r="K63" i="7" s="1"/>
  <c r="L63" i="7" s="1"/>
  <c r="J68" i="7"/>
  <c r="K68" i="7" s="1"/>
  <c r="L68" i="7" s="1"/>
  <c r="K70" i="7"/>
  <c r="L70" i="7" s="1"/>
  <c r="J75" i="7"/>
  <c r="K75" i="7" s="1"/>
  <c r="L75" i="7" s="1"/>
  <c r="J80" i="7"/>
  <c r="K80" i="7" s="1"/>
  <c r="L80" i="7" s="1"/>
  <c r="K82" i="7"/>
  <c r="L82" i="7" s="1"/>
  <c r="J92" i="7"/>
  <c r="K92" i="7" s="1"/>
  <c r="L92" i="7" s="1"/>
  <c r="J176" i="7"/>
  <c r="K176" i="7" s="1"/>
  <c r="L176" i="7" s="1"/>
  <c r="J188" i="7"/>
  <c r="K188" i="7" s="1"/>
  <c r="L188" i="7" s="1"/>
  <c r="J195" i="7"/>
  <c r="K195" i="7" s="1"/>
  <c r="L195" i="7" s="1"/>
  <c r="J200" i="7"/>
  <c r="K200" i="7" s="1"/>
  <c r="L200" i="7" s="1"/>
  <c r="J207" i="7"/>
  <c r="K207" i="7" s="1"/>
  <c r="L207" i="7" s="1"/>
  <c r="J212" i="7"/>
  <c r="K212" i="7" s="1"/>
  <c r="L212" i="7" s="1"/>
  <c r="J219" i="7"/>
  <c r="K219" i="7" s="1"/>
  <c r="L219" i="7" s="1"/>
  <c r="J224" i="7"/>
  <c r="K224" i="7" s="1"/>
  <c r="L224" i="7" s="1"/>
  <c r="J231" i="7"/>
  <c r="K231" i="7" s="1"/>
  <c r="L231" i="7" s="1"/>
  <c r="J236" i="7"/>
  <c r="K236" i="7" s="1"/>
  <c r="L236" i="7" s="1"/>
  <c r="J243" i="7"/>
  <c r="K243" i="7" s="1"/>
  <c r="L243" i="7" s="1"/>
  <c r="J248" i="7"/>
  <c r="K248" i="7" s="1"/>
  <c r="L248" i="7" s="1"/>
  <c r="J255" i="7"/>
  <c r="K255" i="7" s="1"/>
  <c r="L255" i="7" s="1"/>
  <c r="J260" i="7"/>
  <c r="K260" i="7" s="1"/>
  <c r="L260" i="7" s="1"/>
  <c r="J267" i="7"/>
  <c r="K267" i="7" s="1"/>
  <c r="L267" i="7" s="1"/>
  <c r="J13" i="7"/>
  <c r="K13" i="7" s="1"/>
  <c r="L13" i="7" s="1"/>
  <c r="J30" i="7"/>
  <c r="K30" i="7" s="1"/>
  <c r="L30" i="7" s="1"/>
  <c r="J37" i="7"/>
  <c r="K37" i="7" s="1"/>
  <c r="L37" i="7" s="1"/>
  <c r="J42" i="7"/>
  <c r="K42" i="7" s="1"/>
  <c r="L42" i="7" s="1"/>
  <c r="J186" i="7"/>
  <c r="K186" i="7" s="1"/>
  <c r="L186" i="7" s="1"/>
  <c r="J193" i="7"/>
  <c r="K193" i="7" s="1"/>
  <c r="L193" i="7" s="1"/>
  <c r="J210" i="7"/>
  <c r="K210" i="7" s="1"/>
  <c r="L210" i="7" s="1"/>
  <c r="J234" i="7"/>
  <c r="K234" i="7" s="1"/>
  <c r="L234" i="7" s="1"/>
  <c r="J258" i="7"/>
  <c r="K258" i="7" s="1"/>
  <c r="L258" i="7" s="1"/>
  <c r="J109" i="7"/>
  <c r="K109" i="7" s="1"/>
  <c r="L109" i="7" s="1"/>
  <c r="J116" i="7"/>
  <c r="K116" i="7" s="1"/>
  <c r="L116" i="7" s="1"/>
  <c r="J133" i="7"/>
  <c r="K133" i="7" s="1"/>
  <c r="L133" i="7" s="1"/>
  <c r="J140" i="7"/>
  <c r="K140" i="7" s="1"/>
  <c r="L140" i="7" s="1"/>
  <c r="J145" i="7"/>
  <c r="K145" i="7" s="1"/>
  <c r="L145" i="7" s="1"/>
  <c r="J152" i="7"/>
  <c r="K152" i="7" s="1"/>
  <c r="L152" i="7" s="1"/>
  <c r="J51" i="7"/>
  <c r="K51" i="7" s="1"/>
  <c r="L51" i="7" s="1"/>
  <c r="K65" i="7"/>
  <c r="L65" i="7" s="1"/>
  <c r="K77" i="7"/>
  <c r="L77" i="7" s="1"/>
  <c r="J87" i="7"/>
  <c r="K87" i="7" s="1"/>
  <c r="L87" i="7" s="1"/>
  <c r="J99" i="7"/>
  <c r="K99" i="7" s="1"/>
  <c r="L99" i="7" s="1"/>
  <c r="J111" i="7"/>
  <c r="K111" i="7" s="1"/>
  <c r="L111" i="7" s="1"/>
  <c r="J123" i="7"/>
  <c r="K123" i="7" s="1"/>
  <c r="L123" i="7" s="1"/>
  <c r="J130" i="7"/>
  <c r="K130" i="7" s="1"/>
  <c r="L130" i="7" s="1"/>
  <c r="J135" i="7"/>
  <c r="K135" i="7" s="1"/>
  <c r="L135" i="7" s="1"/>
  <c r="J142" i="7"/>
  <c r="K142" i="7" s="1"/>
  <c r="L142" i="7" s="1"/>
  <c r="J147" i="7"/>
  <c r="K147" i="7" s="1"/>
  <c r="L147" i="7" s="1"/>
  <c r="J154" i="7"/>
  <c r="K154" i="7" s="1"/>
  <c r="L154" i="7" s="1"/>
  <c r="J159" i="7"/>
  <c r="K159" i="7" s="1"/>
  <c r="L159" i="7" s="1"/>
  <c r="K17" i="7"/>
  <c r="L17" i="7" s="1"/>
  <c r="K29" i="7"/>
  <c r="L29" i="7" s="1"/>
  <c r="K41" i="7"/>
  <c r="L41" i="7" s="1"/>
  <c r="K46" i="7"/>
  <c r="L46" i="7" s="1"/>
  <c r="K83" i="7"/>
  <c r="L83" i="7" s="1"/>
  <c r="J118" i="7"/>
  <c r="K118" i="7" s="1"/>
  <c r="L118" i="7" s="1"/>
  <c r="J126" i="7"/>
  <c r="K126" i="7" s="1"/>
  <c r="L126" i="7" s="1"/>
  <c r="J134" i="7"/>
  <c r="K134" i="7" s="1"/>
  <c r="L134" i="7" s="1"/>
  <c r="K136" i="7"/>
  <c r="L136" i="7" s="1"/>
  <c r="J166" i="7"/>
  <c r="K166" i="7" s="1"/>
  <c r="L166" i="7" s="1"/>
  <c r="K138" i="7"/>
  <c r="L138" i="7" s="1"/>
  <c r="J174" i="7"/>
  <c r="K174" i="7" s="1"/>
  <c r="L174" i="7" s="1"/>
  <c r="K104" i="7"/>
  <c r="L104" i="7" s="1"/>
  <c r="J114" i="7"/>
  <c r="K114" i="7" s="1"/>
  <c r="L114" i="7" s="1"/>
  <c r="K124" i="7"/>
  <c r="L124" i="7" s="1"/>
  <c r="J171" i="7"/>
  <c r="K171" i="7" s="1"/>
  <c r="L171" i="7" s="1"/>
  <c r="J172" i="7"/>
  <c r="K172" i="7" s="1"/>
  <c r="L172" i="7" s="1"/>
  <c r="J183" i="7"/>
  <c r="K183" i="7" s="1"/>
  <c r="L183" i="7" s="1"/>
  <c r="J177" i="7"/>
  <c r="K177" i="7" s="1"/>
  <c r="L177" i="7" s="1"/>
  <c r="J187" i="7"/>
  <c r="K187" i="7" s="1"/>
  <c r="L187" i="7" s="1"/>
  <c r="J197" i="7"/>
  <c r="K197" i="7" s="1"/>
  <c r="L197" i="7" s="1"/>
  <c r="J201" i="7"/>
  <c r="K201" i="7" s="1"/>
  <c r="L201" i="7" s="1"/>
  <c r="J205" i="7"/>
  <c r="K205" i="7" s="1"/>
  <c r="L205" i="7" s="1"/>
  <c r="J209" i="7"/>
  <c r="K209" i="7" s="1"/>
  <c r="L209" i="7" s="1"/>
  <c r="J213" i="7"/>
  <c r="K213" i="7" s="1"/>
  <c r="L213" i="7" s="1"/>
  <c r="J217" i="7"/>
  <c r="K217" i="7" s="1"/>
  <c r="L217" i="7" s="1"/>
  <c r="J221" i="7"/>
  <c r="K221" i="7" s="1"/>
  <c r="L221" i="7" s="1"/>
  <c r="J225" i="7"/>
  <c r="K225" i="7" s="1"/>
  <c r="L225" i="7" s="1"/>
  <c r="J229" i="7"/>
  <c r="K229" i="7" s="1"/>
  <c r="L229" i="7" s="1"/>
  <c r="J233" i="7"/>
  <c r="K233" i="7" s="1"/>
  <c r="L233" i="7" s="1"/>
  <c r="J237" i="7"/>
  <c r="K237" i="7" s="1"/>
  <c r="L237" i="7" s="1"/>
  <c r="J241" i="7"/>
  <c r="K241" i="7" s="1"/>
  <c r="L241" i="7" s="1"/>
  <c r="J245" i="7"/>
  <c r="K245" i="7" s="1"/>
  <c r="L245" i="7" s="1"/>
  <c r="J249" i="7"/>
  <c r="K249" i="7" s="1"/>
  <c r="L249" i="7" s="1"/>
  <c r="J253" i="7"/>
  <c r="K253" i="7" s="1"/>
  <c r="L253" i="7" s="1"/>
  <c r="J257" i="7"/>
  <c r="K257" i="7" s="1"/>
  <c r="L257" i="7" s="1"/>
  <c r="J261" i="7"/>
  <c r="K261" i="7" s="1"/>
  <c r="L261" i="7" s="1"/>
  <c r="J265" i="7"/>
  <c r="K265" i="7" s="1"/>
  <c r="L265" i="7" s="1"/>
  <c r="K173" i="7"/>
  <c r="L173" i="7" s="1"/>
  <c r="J179" i="7"/>
  <c r="K179" i="7" s="1"/>
  <c r="L179" i="7" s="1"/>
  <c r="K215" i="7"/>
  <c r="L215" i="7" s="1"/>
  <c r="J189" i="7"/>
  <c r="K189" i="7" s="1"/>
  <c r="L189" i="7" s="1"/>
  <c r="K185" i="7"/>
  <c r="L185" i="7" s="1"/>
  <c r="J191" i="7"/>
  <c r="K191" i="7" s="1"/>
  <c r="L191" i="7" s="1"/>
  <c r="K5" i="7" l="1"/>
  <c r="N4" i="7"/>
  <c r="J4" i="7"/>
  <c r="M3" i="7"/>
  <c r="I3" i="7"/>
  <c r="L2" i="7"/>
  <c r="H2" i="7"/>
  <c r="M5" i="7"/>
  <c r="L4" i="7"/>
  <c r="N2" i="7"/>
  <c r="N5" i="7"/>
  <c r="J5" i="7"/>
  <c r="M4" i="7"/>
  <c r="I4" i="7"/>
  <c r="L3" i="7"/>
  <c r="H3" i="7"/>
  <c r="K2" i="7"/>
  <c r="I5" i="7"/>
  <c r="H4" i="7"/>
  <c r="K3" i="7"/>
  <c r="J2" i="7"/>
  <c r="H5" i="7"/>
  <c r="M2" i="7"/>
  <c r="N3" i="7"/>
  <c r="J3" i="7"/>
  <c r="K4" i="7"/>
  <c r="I2" i="7"/>
  <c r="L5" i="7"/>
  <c r="I3" i="2" l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7" i="2"/>
  <c r="I278" i="2"/>
  <c r="I279" i="2"/>
  <c r="I280" i="2"/>
  <c r="I281" i="2"/>
  <c r="I282" i="2"/>
  <c r="I283" i="2"/>
  <c r="I284" i="2"/>
  <c r="I285" i="2"/>
  <c r="I286" i="2"/>
  <c r="I287" i="2"/>
  <c r="I288" i="2"/>
  <c r="I289" i="2"/>
  <c r="I290" i="2"/>
  <c r="I291" i="2"/>
  <c r="I292" i="2"/>
  <c r="I293" i="2"/>
  <c r="I294" i="2"/>
  <c r="I295" i="2"/>
  <c r="I296" i="2"/>
  <c r="I297" i="2"/>
  <c r="I298" i="2"/>
  <c r="I299" i="2"/>
  <c r="I300" i="2"/>
  <c r="I301" i="2"/>
  <c r="I302" i="2"/>
  <c r="I303" i="2"/>
  <c r="I304" i="2"/>
  <c r="I305" i="2"/>
  <c r="I306" i="2"/>
  <c r="I307" i="2"/>
  <c r="I308" i="2"/>
  <c r="I309" i="2"/>
  <c r="I310" i="2"/>
  <c r="I311" i="2"/>
  <c r="I312" i="2"/>
  <c r="I313" i="2"/>
  <c r="I314" i="2"/>
  <c r="I315" i="2"/>
  <c r="I316" i="2"/>
  <c r="I317" i="2"/>
  <c r="I318" i="2"/>
  <c r="I319" i="2"/>
  <c r="I320" i="2"/>
  <c r="I321" i="2"/>
  <c r="I322" i="2"/>
  <c r="I323" i="2"/>
  <c r="I324" i="2"/>
  <c r="I325" i="2"/>
  <c r="I326" i="2"/>
  <c r="I327" i="2"/>
  <c r="I328" i="2"/>
  <c r="I329" i="2"/>
  <c r="I330" i="2"/>
  <c r="I331" i="2"/>
  <c r="I332" i="2"/>
  <c r="I333" i="2"/>
  <c r="I334" i="2"/>
  <c r="I335" i="2"/>
  <c r="I336" i="2"/>
  <c r="I337" i="2"/>
  <c r="I338" i="2"/>
  <c r="I339" i="2"/>
  <c r="I340" i="2"/>
  <c r="I341" i="2"/>
  <c r="I342" i="2"/>
  <c r="I343" i="2"/>
  <c r="I344" i="2"/>
  <c r="I345" i="2"/>
  <c r="I346" i="2"/>
  <c r="I347" i="2"/>
  <c r="I348" i="2"/>
  <c r="I349" i="2"/>
  <c r="I350" i="2"/>
  <c r="I351" i="2"/>
  <c r="I352" i="2"/>
  <c r="I353" i="2"/>
  <c r="I354" i="2"/>
  <c r="I355" i="2"/>
  <c r="I356" i="2"/>
  <c r="I357" i="2"/>
  <c r="I358" i="2"/>
  <c r="I359" i="2"/>
  <c r="I360" i="2"/>
  <c r="I361" i="2"/>
  <c r="I362" i="2"/>
  <c r="I363" i="2"/>
  <c r="I364" i="2"/>
  <c r="I365" i="2"/>
  <c r="I366" i="2"/>
  <c r="I367" i="2"/>
  <c r="I368" i="2"/>
  <c r="I369" i="2"/>
  <c r="I370" i="2"/>
  <c r="I371" i="2"/>
  <c r="I372" i="2"/>
  <c r="I373" i="2"/>
  <c r="I374" i="2"/>
  <c r="I375" i="2"/>
  <c r="I376" i="2"/>
  <c r="I377" i="2"/>
  <c r="I378" i="2"/>
  <c r="I379" i="2"/>
  <c r="I380" i="2"/>
  <c r="I381" i="2"/>
  <c r="I382" i="2"/>
  <c r="I383" i="2"/>
  <c r="I384" i="2"/>
  <c r="I385" i="2"/>
  <c r="I386" i="2"/>
  <c r="I387" i="2"/>
  <c r="I388" i="2"/>
  <c r="I389" i="2"/>
  <c r="I390" i="2"/>
  <c r="I391" i="2"/>
  <c r="I392" i="2"/>
  <c r="I393" i="2"/>
  <c r="I394" i="2"/>
  <c r="I395" i="2"/>
  <c r="I396" i="2"/>
  <c r="I397" i="2"/>
  <c r="I398" i="2"/>
  <c r="I399" i="2"/>
  <c r="I400" i="2"/>
  <c r="I401" i="2"/>
  <c r="I402" i="2"/>
  <c r="I403" i="2"/>
  <c r="I404" i="2"/>
  <c r="I405" i="2"/>
  <c r="I406" i="2"/>
  <c r="I407" i="2"/>
  <c r="I408" i="2"/>
  <c r="I409" i="2"/>
  <c r="I410" i="2"/>
  <c r="I411" i="2"/>
  <c r="I412" i="2"/>
  <c r="I413" i="2"/>
  <c r="I414" i="2"/>
  <c r="I415" i="2"/>
  <c r="I416" i="2"/>
  <c r="I417" i="2"/>
  <c r="I418" i="2"/>
  <c r="I419" i="2"/>
  <c r="I420" i="2"/>
  <c r="I421" i="2"/>
  <c r="I422" i="2"/>
  <c r="I423" i="2"/>
  <c r="I424" i="2"/>
  <c r="I425" i="2"/>
  <c r="I426" i="2"/>
  <c r="I427" i="2"/>
  <c r="I428" i="2"/>
  <c r="I429" i="2"/>
  <c r="I430" i="2"/>
  <c r="I431" i="2"/>
  <c r="I432" i="2"/>
  <c r="I433" i="2"/>
  <c r="I434" i="2"/>
  <c r="I435" i="2"/>
  <c r="I436" i="2"/>
  <c r="I437" i="2"/>
  <c r="I438" i="2"/>
  <c r="I439" i="2"/>
  <c r="I440" i="2"/>
  <c r="I441" i="2"/>
  <c r="I442" i="2"/>
  <c r="I443" i="2"/>
  <c r="I444" i="2"/>
  <c r="I445" i="2"/>
  <c r="I446" i="2"/>
  <c r="I447" i="2"/>
  <c r="I448" i="2"/>
  <c r="I449" i="2"/>
  <c r="I450" i="2"/>
  <c r="I451" i="2"/>
  <c r="I452" i="2"/>
  <c r="I453" i="2"/>
  <c r="I454" i="2"/>
  <c r="I455" i="2"/>
  <c r="I456" i="2"/>
  <c r="I457" i="2"/>
  <c r="I458" i="2"/>
  <c r="I459" i="2"/>
  <c r="I460" i="2"/>
  <c r="I461" i="2"/>
  <c r="I462" i="2"/>
  <c r="I463" i="2"/>
  <c r="I464" i="2"/>
  <c r="I465" i="2"/>
  <c r="I466" i="2"/>
  <c r="I467" i="2"/>
  <c r="I468" i="2"/>
  <c r="I469" i="2"/>
  <c r="I470" i="2"/>
  <c r="I471" i="2"/>
  <c r="I472" i="2"/>
  <c r="I473" i="2"/>
  <c r="I474" i="2"/>
  <c r="I475" i="2"/>
  <c r="I476" i="2"/>
  <c r="I477" i="2"/>
  <c r="I478" i="2"/>
  <c r="I479" i="2"/>
  <c r="I480" i="2"/>
  <c r="I481" i="2"/>
  <c r="I482" i="2"/>
  <c r="I483" i="2"/>
  <c r="I484" i="2"/>
  <c r="I485" i="2"/>
  <c r="I486" i="2"/>
  <c r="I487" i="2"/>
  <c r="I488" i="2"/>
  <c r="I489" i="2"/>
  <c r="I490" i="2"/>
  <c r="I491" i="2"/>
  <c r="I492" i="2"/>
  <c r="I493" i="2"/>
  <c r="I494" i="2"/>
  <c r="I495" i="2"/>
  <c r="I496" i="2"/>
  <c r="I497" i="2"/>
  <c r="I498" i="2"/>
  <c r="I499" i="2"/>
  <c r="I500" i="2"/>
  <c r="I501" i="2"/>
  <c r="I502" i="2"/>
  <c r="I503" i="2"/>
  <c r="I504" i="2"/>
  <c r="I505" i="2"/>
  <c r="I506" i="2"/>
  <c r="I507" i="2"/>
  <c r="I508" i="2"/>
  <c r="I509" i="2"/>
  <c r="I510" i="2"/>
  <c r="I511" i="2"/>
  <c r="I512" i="2"/>
  <c r="I513" i="2"/>
  <c r="I514" i="2"/>
  <c r="I515" i="2"/>
  <c r="I516" i="2"/>
  <c r="I517" i="2"/>
  <c r="I518" i="2"/>
  <c r="I519" i="2"/>
  <c r="I520" i="2"/>
  <c r="I521" i="2"/>
  <c r="I522" i="2"/>
  <c r="I523" i="2"/>
  <c r="I524" i="2"/>
  <c r="I525" i="2"/>
  <c r="I526" i="2"/>
  <c r="I527" i="2"/>
  <c r="I528" i="2"/>
  <c r="I529" i="2"/>
  <c r="I530" i="2"/>
  <c r="I531" i="2"/>
  <c r="I532" i="2"/>
  <c r="I533" i="2"/>
  <c r="I534" i="2"/>
  <c r="I535" i="2"/>
  <c r="I536" i="2"/>
  <c r="I537" i="2"/>
  <c r="I538" i="2"/>
  <c r="I539" i="2"/>
  <c r="I540" i="2"/>
  <c r="I541" i="2"/>
  <c r="I542" i="2"/>
  <c r="I543" i="2"/>
  <c r="I544" i="2"/>
  <c r="I545" i="2"/>
  <c r="I546" i="2"/>
  <c r="I547" i="2"/>
  <c r="I548" i="2"/>
  <c r="I549" i="2"/>
  <c r="I550" i="2"/>
  <c r="I551" i="2"/>
  <c r="I552" i="2"/>
  <c r="I553" i="2"/>
  <c r="I554" i="2"/>
  <c r="I555" i="2"/>
  <c r="I556" i="2"/>
  <c r="I557" i="2"/>
  <c r="I558" i="2"/>
  <c r="I559" i="2"/>
  <c r="I560" i="2"/>
  <c r="I561" i="2"/>
  <c r="I562" i="2"/>
  <c r="I563" i="2"/>
  <c r="I564" i="2"/>
  <c r="I565" i="2"/>
  <c r="I566" i="2"/>
  <c r="I567" i="2"/>
  <c r="I568" i="2"/>
  <c r="I569" i="2"/>
  <c r="I570" i="2"/>
  <c r="I571" i="2"/>
  <c r="I572" i="2"/>
  <c r="I573" i="2"/>
  <c r="I574" i="2"/>
  <c r="I575" i="2"/>
  <c r="I576" i="2"/>
  <c r="I577" i="2"/>
  <c r="I578" i="2"/>
  <c r="I579" i="2"/>
  <c r="I580" i="2"/>
  <c r="I581" i="2"/>
  <c r="I582" i="2"/>
  <c r="I583" i="2"/>
  <c r="I584" i="2"/>
  <c r="I585" i="2"/>
  <c r="I586" i="2"/>
  <c r="I587" i="2"/>
  <c r="I588" i="2"/>
  <c r="I589" i="2"/>
  <c r="I590" i="2"/>
  <c r="I591" i="2"/>
  <c r="I592" i="2"/>
  <c r="I593" i="2"/>
  <c r="I594" i="2"/>
  <c r="I595" i="2"/>
  <c r="I596" i="2"/>
  <c r="I597" i="2"/>
  <c r="I598" i="2"/>
  <c r="I599" i="2"/>
  <c r="I600" i="2"/>
  <c r="I601" i="2"/>
  <c r="I602" i="2"/>
  <c r="I603" i="2"/>
  <c r="I604" i="2"/>
  <c r="I605" i="2"/>
  <c r="I606" i="2"/>
  <c r="I607" i="2"/>
  <c r="I608" i="2"/>
  <c r="I609" i="2"/>
  <c r="I610" i="2"/>
  <c r="I611" i="2"/>
  <c r="I612" i="2"/>
  <c r="I613" i="2"/>
  <c r="I614" i="2"/>
  <c r="I615" i="2"/>
  <c r="I616" i="2"/>
  <c r="I617" i="2"/>
  <c r="I618" i="2"/>
  <c r="I619" i="2"/>
  <c r="I620" i="2"/>
  <c r="I621" i="2"/>
  <c r="I622" i="2"/>
  <c r="I623" i="2"/>
  <c r="I624" i="2"/>
  <c r="I625" i="2"/>
  <c r="I626" i="2"/>
  <c r="I627" i="2"/>
  <c r="I628" i="2"/>
  <c r="I629" i="2"/>
  <c r="I630" i="2"/>
  <c r="I631" i="2"/>
  <c r="I632" i="2"/>
  <c r="I633" i="2"/>
  <c r="I634" i="2"/>
  <c r="I635" i="2"/>
  <c r="I636" i="2"/>
  <c r="I637" i="2"/>
  <c r="I638" i="2"/>
  <c r="I639" i="2"/>
  <c r="I640" i="2"/>
  <c r="I641" i="2"/>
  <c r="I642" i="2"/>
  <c r="I643" i="2"/>
  <c r="I644" i="2"/>
  <c r="I645" i="2"/>
  <c r="I646" i="2"/>
  <c r="I647" i="2"/>
  <c r="I648" i="2"/>
  <c r="I649" i="2"/>
  <c r="I650" i="2"/>
  <c r="I651" i="2"/>
  <c r="I652" i="2"/>
  <c r="I653" i="2"/>
  <c r="I654" i="2"/>
  <c r="I655" i="2"/>
  <c r="I656" i="2"/>
  <c r="I657" i="2"/>
  <c r="I658" i="2"/>
  <c r="I659" i="2"/>
  <c r="I660" i="2"/>
  <c r="I661" i="2"/>
  <c r="I662" i="2"/>
  <c r="I663" i="2"/>
  <c r="I664" i="2"/>
  <c r="I665" i="2"/>
  <c r="I666" i="2"/>
  <c r="I667" i="2"/>
  <c r="I668" i="2"/>
  <c r="I669" i="2"/>
  <c r="I670" i="2"/>
  <c r="I671" i="2"/>
  <c r="I672" i="2"/>
  <c r="I673" i="2"/>
  <c r="I674" i="2"/>
  <c r="I675" i="2"/>
  <c r="I676" i="2"/>
  <c r="I677" i="2"/>
  <c r="I678" i="2"/>
  <c r="I679" i="2"/>
  <c r="I680" i="2"/>
  <c r="I681" i="2"/>
  <c r="I682" i="2"/>
  <c r="I683" i="2"/>
  <c r="I684" i="2"/>
  <c r="I685" i="2"/>
  <c r="I686" i="2"/>
  <c r="I687" i="2"/>
  <c r="I688" i="2"/>
  <c r="I689" i="2"/>
  <c r="I690" i="2"/>
  <c r="I691" i="2"/>
  <c r="I692" i="2"/>
  <c r="I693" i="2"/>
  <c r="I694" i="2"/>
  <c r="I695" i="2"/>
  <c r="I696" i="2"/>
  <c r="I697" i="2"/>
  <c r="I698" i="2"/>
  <c r="I699" i="2"/>
  <c r="I700" i="2"/>
  <c r="I701" i="2"/>
  <c r="I702" i="2"/>
  <c r="I703" i="2"/>
  <c r="I704" i="2"/>
  <c r="I705" i="2"/>
  <c r="I706" i="2"/>
  <c r="I707" i="2"/>
  <c r="I708" i="2"/>
  <c r="I709" i="2"/>
  <c r="I710" i="2"/>
  <c r="I711" i="2"/>
  <c r="I712" i="2"/>
  <c r="I713" i="2"/>
  <c r="I714" i="2"/>
  <c r="I715" i="2"/>
  <c r="I716" i="2"/>
  <c r="I717" i="2"/>
  <c r="I718" i="2"/>
  <c r="I719" i="2"/>
  <c r="I720" i="2"/>
  <c r="I721" i="2"/>
  <c r="I722" i="2"/>
  <c r="I723" i="2"/>
  <c r="I724" i="2"/>
  <c r="I725" i="2"/>
  <c r="I726" i="2"/>
  <c r="I727" i="2"/>
  <c r="I728" i="2"/>
  <c r="I729" i="2"/>
  <c r="I730" i="2"/>
  <c r="I731" i="2"/>
  <c r="I732" i="2"/>
  <c r="I733" i="2"/>
  <c r="I734" i="2"/>
  <c r="I735" i="2"/>
  <c r="I736" i="2"/>
  <c r="I737" i="2"/>
  <c r="I738" i="2"/>
  <c r="I739" i="2"/>
  <c r="I740" i="2"/>
  <c r="I741" i="2"/>
  <c r="I742" i="2"/>
  <c r="I743" i="2"/>
  <c r="I744" i="2"/>
  <c r="I745" i="2"/>
  <c r="I746" i="2"/>
  <c r="I747" i="2"/>
  <c r="I748" i="2"/>
  <c r="I749" i="2"/>
  <c r="I750" i="2"/>
  <c r="I751" i="2"/>
  <c r="I752" i="2"/>
  <c r="I753" i="2"/>
  <c r="I754" i="2"/>
  <c r="I755" i="2"/>
  <c r="I756" i="2"/>
  <c r="I757" i="2"/>
  <c r="I758" i="2"/>
  <c r="I759" i="2"/>
  <c r="I760" i="2"/>
  <c r="I761" i="2"/>
  <c r="I762" i="2"/>
  <c r="I763" i="2"/>
  <c r="I764" i="2"/>
  <c r="I765" i="2"/>
  <c r="I766" i="2"/>
  <c r="I767" i="2"/>
  <c r="I768" i="2"/>
  <c r="I769" i="2"/>
  <c r="I770" i="2"/>
  <c r="I771" i="2"/>
  <c r="I772" i="2"/>
  <c r="I773" i="2"/>
  <c r="I774" i="2"/>
  <c r="I775" i="2"/>
  <c r="I776" i="2"/>
  <c r="I777" i="2"/>
  <c r="I778" i="2"/>
  <c r="I779" i="2"/>
  <c r="I780" i="2"/>
  <c r="I781" i="2"/>
  <c r="I782" i="2"/>
  <c r="I783" i="2"/>
  <c r="I784" i="2"/>
  <c r="I785" i="2"/>
  <c r="I786" i="2"/>
  <c r="I787" i="2"/>
  <c r="I788" i="2"/>
  <c r="I789" i="2"/>
  <c r="I790" i="2"/>
  <c r="I791" i="2"/>
  <c r="I792" i="2"/>
  <c r="I793" i="2"/>
  <c r="I794" i="2"/>
  <c r="I795" i="2"/>
  <c r="I796" i="2"/>
  <c r="I797" i="2"/>
  <c r="I798" i="2"/>
  <c r="I799" i="2"/>
  <c r="I800" i="2"/>
  <c r="I801" i="2"/>
  <c r="I802" i="2"/>
  <c r="I803" i="2"/>
  <c r="I804" i="2"/>
  <c r="I805" i="2"/>
  <c r="I806" i="2"/>
  <c r="I807" i="2"/>
  <c r="I808" i="2"/>
  <c r="I809" i="2"/>
  <c r="I810" i="2"/>
  <c r="I811" i="2"/>
  <c r="I812" i="2"/>
  <c r="I813" i="2"/>
  <c r="I814" i="2"/>
  <c r="I815" i="2"/>
  <c r="I816" i="2"/>
  <c r="I817" i="2"/>
  <c r="I818" i="2"/>
  <c r="I819" i="2"/>
  <c r="I820" i="2"/>
  <c r="I821" i="2"/>
  <c r="I822" i="2"/>
  <c r="I823" i="2"/>
  <c r="I824" i="2"/>
  <c r="I825" i="2"/>
  <c r="I826" i="2"/>
  <c r="I827" i="2"/>
  <c r="I828" i="2"/>
  <c r="I829" i="2"/>
  <c r="I830" i="2"/>
  <c r="I831" i="2"/>
  <c r="I832" i="2"/>
  <c r="I833" i="2"/>
  <c r="I834" i="2"/>
  <c r="I835" i="2"/>
  <c r="I836" i="2"/>
  <c r="I837" i="2"/>
  <c r="I838" i="2"/>
  <c r="I839" i="2"/>
  <c r="I840" i="2"/>
  <c r="I841" i="2"/>
  <c r="I842" i="2"/>
  <c r="I843" i="2"/>
  <c r="I844" i="2"/>
  <c r="I845" i="2"/>
  <c r="I846" i="2"/>
  <c r="I847" i="2"/>
  <c r="I848" i="2"/>
  <c r="I849" i="2"/>
  <c r="I850" i="2"/>
  <c r="I851" i="2"/>
  <c r="I852" i="2"/>
  <c r="I853" i="2"/>
  <c r="I854" i="2"/>
  <c r="I855" i="2"/>
  <c r="I856" i="2"/>
  <c r="I857" i="2"/>
  <c r="I858" i="2"/>
  <c r="I859" i="2"/>
  <c r="I860" i="2"/>
  <c r="I861" i="2"/>
  <c r="I862" i="2"/>
  <c r="I863" i="2"/>
  <c r="I864" i="2"/>
  <c r="I865" i="2"/>
  <c r="I866" i="2"/>
  <c r="I867" i="2"/>
  <c r="I868" i="2"/>
  <c r="I869" i="2"/>
  <c r="I870" i="2"/>
  <c r="I871" i="2"/>
  <c r="I872" i="2"/>
  <c r="I873" i="2"/>
  <c r="I874" i="2"/>
  <c r="I875" i="2"/>
  <c r="I876" i="2"/>
  <c r="I877" i="2"/>
  <c r="I878" i="2"/>
  <c r="I879" i="2"/>
  <c r="I880" i="2"/>
  <c r="I881" i="2"/>
  <c r="I882" i="2"/>
  <c r="I883" i="2"/>
  <c r="I884" i="2"/>
  <c r="I885" i="2"/>
  <c r="I886" i="2"/>
  <c r="I887" i="2"/>
  <c r="I888" i="2"/>
  <c r="I889" i="2"/>
  <c r="I890" i="2"/>
  <c r="I891" i="2"/>
  <c r="I892" i="2"/>
  <c r="I893" i="2"/>
  <c r="I894" i="2"/>
  <c r="I895" i="2"/>
  <c r="I896" i="2"/>
  <c r="I897" i="2"/>
  <c r="I898" i="2"/>
  <c r="I899" i="2"/>
  <c r="I900" i="2"/>
  <c r="I901" i="2"/>
  <c r="I902" i="2"/>
  <c r="I903" i="2"/>
  <c r="I904" i="2"/>
  <c r="I905" i="2"/>
  <c r="I906" i="2"/>
  <c r="I907" i="2"/>
  <c r="I908" i="2"/>
  <c r="I909" i="2"/>
  <c r="I910" i="2"/>
  <c r="I911" i="2"/>
  <c r="I912" i="2"/>
  <c r="I913" i="2"/>
  <c r="I914" i="2"/>
  <c r="I915" i="2"/>
  <c r="I916" i="2"/>
  <c r="I917" i="2"/>
  <c r="I918" i="2"/>
  <c r="I919" i="2"/>
  <c r="I920" i="2"/>
  <c r="I921" i="2"/>
  <c r="I922" i="2"/>
  <c r="I923" i="2"/>
  <c r="I924" i="2"/>
  <c r="I925" i="2"/>
  <c r="I926" i="2"/>
  <c r="I927" i="2"/>
  <c r="I928" i="2"/>
  <c r="I929" i="2"/>
  <c r="I930" i="2"/>
  <c r="I931" i="2"/>
  <c r="I932" i="2"/>
  <c r="I933" i="2"/>
  <c r="I934" i="2"/>
  <c r="I935" i="2"/>
  <c r="I936" i="2"/>
  <c r="I937" i="2"/>
  <c r="I938" i="2"/>
  <c r="I939" i="2"/>
  <c r="I940" i="2"/>
  <c r="I941" i="2"/>
  <c r="I942" i="2"/>
  <c r="I943" i="2"/>
  <c r="I944" i="2"/>
  <c r="I945" i="2"/>
  <c r="I946" i="2"/>
  <c r="I947" i="2"/>
  <c r="I948" i="2"/>
  <c r="I949" i="2"/>
  <c r="I950" i="2"/>
  <c r="I951" i="2"/>
  <c r="I952" i="2"/>
  <c r="I953" i="2"/>
  <c r="I954" i="2"/>
  <c r="I955" i="2"/>
  <c r="I956" i="2"/>
  <c r="I957" i="2"/>
  <c r="I958" i="2"/>
  <c r="I959" i="2"/>
  <c r="I960" i="2"/>
  <c r="I961" i="2"/>
  <c r="I962" i="2"/>
  <c r="I963" i="2"/>
  <c r="I964" i="2"/>
  <c r="I965" i="2"/>
  <c r="I966" i="2"/>
  <c r="I967" i="2"/>
  <c r="I968" i="2"/>
  <c r="I969" i="2"/>
  <c r="I970" i="2"/>
  <c r="I971" i="2"/>
  <c r="I972" i="2"/>
  <c r="I973" i="2"/>
  <c r="I974" i="2"/>
  <c r="I975" i="2"/>
  <c r="I976" i="2"/>
  <c r="I977" i="2"/>
  <c r="I978" i="2"/>
  <c r="I979" i="2"/>
  <c r="I980" i="2"/>
  <c r="I981" i="2"/>
  <c r="I982" i="2"/>
  <c r="I983" i="2"/>
  <c r="I984" i="2"/>
  <c r="I985" i="2"/>
  <c r="I986" i="2"/>
  <c r="I987" i="2"/>
  <c r="I988" i="2"/>
  <c r="I989" i="2"/>
  <c r="I990" i="2"/>
  <c r="I991" i="2"/>
  <c r="I992" i="2"/>
  <c r="I993" i="2"/>
  <c r="I994" i="2"/>
  <c r="I995" i="2"/>
  <c r="I996" i="2"/>
  <c r="I997" i="2"/>
  <c r="I998" i="2"/>
  <c r="I999" i="2"/>
  <c r="I1000" i="2"/>
  <c r="I1001" i="2"/>
  <c r="I1002" i="2"/>
  <c r="I1003" i="2"/>
  <c r="I1004" i="2"/>
  <c r="I1005" i="2"/>
  <c r="I1006" i="2"/>
  <c r="I1007" i="2"/>
  <c r="I1008" i="2"/>
  <c r="I1009" i="2"/>
  <c r="I1010" i="2"/>
  <c r="I1011" i="2"/>
  <c r="I1012" i="2"/>
  <c r="I1013" i="2"/>
  <c r="I1014" i="2"/>
  <c r="I1015" i="2"/>
  <c r="I1016" i="2"/>
  <c r="I1017" i="2"/>
  <c r="I1018" i="2"/>
  <c r="I1019" i="2"/>
  <c r="I1020" i="2"/>
  <c r="I1021" i="2"/>
  <c r="I1022" i="2"/>
  <c r="I1023" i="2"/>
  <c r="I1024" i="2"/>
  <c r="I1025" i="2"/>
  <c r="I1026" i="2"/>
  <c r="I1027" i="2"/>
  <c r="I1028" i="2"/>
  <c r="I1029" i="2"/>
  <c r="I1030" i="2"/>
  <c r="I1031" i="2"/>
  <c r="I1032" i="2"/>
  <c r="I1033" i="2"/>
  <c r="I1034" i="2"/>
  <c r="I1035" i="2"/>
  <c r="I1036" i="2"/>
  <c r="I1037" i="2"/>
  <c r="I1038" i="2"/>
  <c r="I1039" i="2"/>
  <c r="I1040" i="2"/>
  <c r="I1041" i="2"/>
  <c r="I1042" i="2"/>
  <c r="I1043" i="2"/>
  <c r="I1044" i="2"/>
  <c r="I1045" i="2"/>
  <c r="I1046" i="2"/>
  <c r="I1047" i="2"/>
  <c r="I1048" i="2"/>
  <c r="I1049" i="2"/>
  <c r="I1050" i="2"/>
  <c r="I1051" i="2"/>
  <c r="I1052" i="2"/>
  <c r="I1053" i="2"/>
  <c r="I1054" i="2"/>
  <c r="I1055" i="2"/>
  <c r="I1056" i="2"/>
  <c r="I1057" i="2"/>
  <c r="I1058" i="2"/>
  <c r="I1059" i="2"/>
  <c r="I1060" i="2"/>
  <c r="I1061" i="2"/>
  <c r="I1062" i="2"/>
  <c r="I1063" i="2"/>
  <c r="I1064" i="2"/>
  <c r="I1065" i="2"/>
  <c r="I1066" i="2"/>
  <c r="I1067" i="2"/>
  <c r="I1068" i="2"/>
  <c r="I1069" i="2"/>
  <c r="I1070" i="2"/>
  <c r="I1071" i="2"/>
  <c r="I1072" i="2"/>
  <c r="I1073" i="2"/>
  <c r="I1074" i="2"/>
  <c r="I1075" i="2"/>
  <c r="I1076" i="2"/>
  <c r="I1077" i="2"/>
  <c r="I1078" i="2"/>
  <c r="I1079" i="2"/>
  <c r="I1080" i="2"/>
  <c r="I1081" i="2"/>
  <c r="I1082" i="2"/>
  <c r="I1083" i="2"/>
  <c r="I1084" i="2"/>
  <c r="I1085" i="2"/>
  <c r="I1086" i="2"/>
  <c r="I1087" i="2"/>
  <c r="I1088" i="2"/>
  <c r="I1089" i="2"/>
  <c r="I1090" i="2"/>
  <c r="I1091" i="2"/>
  <c r="I1092" i="2"/>
  <c r="I1093" i="2"/>
  <c r="I1094" i="2"/>
  <c r="I1095" i="2"/>
  <c r="I1096" i="2"/>
  <c r="I1097" i="2"/>
  <c r="I1098" i="2"/>
  <c r="I1099" i="2"/>
  <c r="I1100" i="2"/>
  <c r="I1101" i="2"/>
  <c r="I1102" i="2"/>
  <c r="I1103" i="2"/>
  <c r="I1104" i="2"/>
  <c r="I1105" i="2"/>
  <c r="I1106" i="2"/>
  <c r="I1107" i="2"/>
  <c r="I1108" i="2"/>
  <c r="I1109" i="2"/>
  <c r="I1110" i="2"/>
  <c r="I1111" i="2"/>
  <c r="I1112" i="2"/>
  <c r="I1113" i="2"/>
  <c r="I1114" i="2"/>
  <c r="I1115" i="2"/>
  <c r="I1116" i="2"/>
  <c r="I1117" i="2"/>
  <c r="I1118" i="2"/>
  <c r="I1119" i="2"/>
  <c r="I1120" i="2"/>
  <c r="I1121" i="2"/>
  <c r="I1122" i="2"/>
  <c r="I1123" i="2"/>
  <c r="I1124" i="2"/>
  <c r="I1125" i="2"/>
  <c r="I1126" i="2"/>
  <c r="I1127" i="2"/>
  <c r="I1128" i="2"/>
  <c r="I1129" i="2"/>
  <c r="I1130" i="2"/>
  <c r="I1131" i="2"/>
  <c r="I1132" i="2"/>
  <c r="I1133" i="2"/>
  <c r="I1134" i="2"/>
  <c r="I1135" i="2"/>
  <c r="I1136" i="2"/>
  <c r="I1137" i="2"/>
  <c r="I1138" i="2"/>
  <c r="I1139" i="2"/>
  <c r="I1140" i="2"/>
  <c r="I1141" i="2"/>
  <c r="I1142" i="2"/>
  <c r="I1143" i="2"/>
  <c r="I1144" i="2"/>
  <c r="I1145" i="2"/>
  <c r="I1146" i="2"/>
  <c r="I1147" i="2"/>
  <c r="I1148" i="2"/>
  <c r="I1149" i="2"/>
  <c r="I1150" i="2"/>
  <c r="I1151" i="2"/>
  <c r="I1152" i="2"/>
  <c r="I1153" i="2"/>
  <c r="I1154" i="2"/>
  <c r="I1155" i="2"/>
  <c r="I2" i="2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H343" i="2"/>
  <c r="H344" i="2"/>
  <c r="H345" i="2"/>
  <c r="H346" i="2"/>
  <c r="H347" i="2"/>
  <c r="H348" i="2"/>
  <c r="H349" i="2"/>
  <c r="H350" i="2"/>
  <c r="H351" i="2"/>
  <c r="H352" i="2"/>
  <c r="H353" i="2"/>
  <c r="H354" i="2"/>
  <c r="H355" i="2"/>
  <c r="H356" i="2"/>
  <c r="H357" i="2"/>
  <c r="H358" i="2"/>
  <c r="H359" i="2"/>
  <c r="H360" i="2"/>
  <c r="H361" i="2"/>
  <c r="H362" i="2"/>
  <c r="H363" i="2"/>
  <c r="H364" i="2"/>
  <c r="H365" i="2"/>
  <c r="H366" i="2"/>
  <c r="H367" i="2"/>
  <c r="H368" i="2"/>
  <c r="H369" i="2"/>
  <c r="H370" i="2"/>
  <c r="H371" i="2"/>
  <c r="H372" i="2"/>
  <c r="H373" i="2"/>
  <c r="H374" i="2"/>
  <c r="H375" i="2"/>
  <c r="H376" i="2"/>
  <c r="H377" i="2"/>
  <c r="H378" i="2"/>
  <c r="H379" i="2"/>
  <c r="H380" i="2"/>
  <c r="H381" i="2"/>
  <c r="H382" i="2"/>
  <c r="H383" i="2"/>
  <c r="H384" i="2"/>
  <c r="H385" i="2"/>
  <c r="H386" i="2"/>
  <c r="H387" i="2"/>
  <c r="H388" i="2"/>
  <c r="H389" i="2"/>
  <c r="H390" i="2"/>
  <c r="H391" i="2"/>
  <c r="H392" i="2"/>
  <c r="H393" i="2"/>
  <c r="H394" i="2"/>
  <c r="H395" i="2"/>
  <c r="H396" i="2"/>
  <c r="H397" i="2"/>
  <c r="H398" i="2"/>
  <c r="H399" i="2"/>
  <c r="H400" i="2"/>
  <c r="H401" i="2"/>
  <c r="H402" i="2"/>
  <c r="H403" i="2"/>
  <c r="H404" i="2"/>
  <c r="H405" i="2"/>
  <c r="H406" i="2"/>
  <c r="H407" i="2"/>
  <c r="H408" i="2"/>
  <c r="H409" i="2"/>
  <c r="H410" i="2"/>
  <c r="H411" i="2"/>
  <c r="H412" i="2"/>
  <c r="H413" i="2"/>
  <c r="H414" i="2"/>
  <c r="H415" i="2"/>
  <c r="H416" i="2"/>
  <c r="H417" i="2"/>
  <c r="H418" i="2"/>
  <c r="H419" i="2"/>
  <c r="H420" i="2"/>
  <c r="H421" i="2"/>
  <c r="H422" i="2"/>
  <c r="H423" i="2"/>
  <c r="H424" i="2"/>
  <c r="H425" i="2"/>
  <c r="H426" i="2"/>
  <c r="H427" i="2"/>
  <c r="H428" i="2"/>
  <c r="H429" i="2"/>
  <c r="H430" i="2"/>
  <c r="H431" i="2"/>
  <c r="H432" i="2"/>
  <c r="H433" i="2"/>
  <c r="H434" i="2"/>
  <c r="H435" i="2"/>
  <c r="H436" i="2"/>
  <c r="H437" i="2"/>
  <c r="H438" i="2"/>
  <c r="H439" i="2"/>
  <c r="H440" i="2"/>
  <c r="H441" i="2"/>
  <c r="H442" i="2"/>
  <c r="H443" i="2"/>
  <c r="H444" i="2"/>
  <c r="H445" i="2"/>
  <c r="H446" i="2"/>
  <c r="H447" i="2"/>
  <c r="H448" i="2"/>
  <c r="H449" i="2"/>
  <c r="H450" i="2"/>
  <c r="H451" i="2"/>
  <c r="H452" i="2"/>
  <c r="H453" i="2"/>
  <c r="H454" i="2"/>
  <c r="H455" i="2"/>
  <c r="H456" i="2"/>
  <c r="H457" i="2"/>
  <c r="H458" i="2"/>
  <c r="H459" i="2"/>
  <c r="H460" i="2"/>
  <c r="H461" i="2"/>
  <c r="H462" i="2"/>
  <c r="H463" i="2"/>
  <c r="H464" i="2"/>
  <c r="H465" i="2"/>
  <c r="H466" i="2"/>
  <c r="H467" i="2"/>
  <c r="H468" i="2"/>
  <c r="H469" i="2"/>
  <c r="H470" i="2"/>
  <c r="H471" i="2"/>
  <c r="H472" i="2"/>
  <c r="H473" i="2"/>
  <c r="H474" i="2"/>
  <c r="H475" i="2"/>
  <c r="H476" i="2"/>
  <c r="H477" i="2"/>
  <c r="H478" i="2"/>
  <c r="H479" i="2"/>
  <c r="H480" i="2"/>
  <c r="H481" i="2"/>
  <c r="H482" i="2"/>
  <c r="H483" i="2"/>
  <c r="H484" i="2"/>
  <c r="H485" i="2"/>
  <c r="H486" i="2"/>
  <c r="H487" i="2"/>
  <c r="H488" i="2"/>
  <c r="H489" i="2"/>
  <c r="H490" i="2"/>
  <c r="H491" i="2"/>
  <c r="H492" i="2"/>
  <c r="H493" i="2"/>
  <c r="H494" i="2"/>
  <c r="H495" i="2"/>
  <c r="H496" i="2"/>
  <c r="H497" i="2"/>
  <c r="H498" i="2"/>
  <c r="H499" i="2"/>
  <c r="H500" i="2"/>
  <c r="H501" i="2"/>
  <c r="H502" i="2"/>
  <c r="H503" i="2"/>
  <c r="H504" i="2"/>
  <c r="H505" i="2"/>
  <c r="H506" i="2"/>
  <c r="H507" i="2"/>
  <c r="H508" i="2"/>
  <c r="H509" i="2"/>
  <c r="H510" i="2"/>
  <c r="H511" i="2"/>
  <c r="H512" i="2"/>
  <c r="H513" i="2"/>
  <c r="H514" i="2"/>
  <c r="H515" i="2"/>
  <c r="H516" i="2"/>
  <c r="H517" i="2"/>
  <c r="H518" i="2"/>
  <c r="H519" i="2"/>
  <c r="H520" i="2"/>
  <c r="H521" i="2"/>
  <c r="H522" i="2"/>
  <c r="H523" i="2"/>
  <c r="H524" i="2"/>
  <c r="H525" i="2"/>
  <c r="H526" i="2"/>
  <c r="H527" i="2"/>
  <c r="H528" i="2"/>
  <c r="H529" i="2"/>
  <c r="H530" i="2"/>
  <c r="H531" i="2"/>
  <c r="H532" i="2"/>
  <c r="H533" i="2"/>
  <c r="H534" i="2"/>
  <c r="H535" i="2"/>
  <c r="H536" i="2"/>
  <c r="H537" i="2"/>
  <c r="H538" i="2"/>
  <c r="H539" i="2"/>
  <c r="H540" i="2"/>
  <c r="H541" i="2"/>
  <c r="H542" i="2"/>
  <c r="H543" i="2"/>
  <c r="H544" i="2"/>
  <c r="H545" i="2"/>
  <c r="H546" i="2"/>
  <c r="H547" i="2"/>
  <c r="H548" i="2"/>
  <c r="H549" i="2"/>
  <c r="H550" i="2"/>
  <c r="H551" i="2"/>
  <c r="H552" i="2"/>
  <c r="H553" i="2"/>
  <c r="H554" i="2"/>
  <c r="H555" i="2"/>
  <c r="H556" i="2"/>
  <c r="H557" i="2"/>
  <c r="H558" i="2"/>
  <c r="H559" i="2"/>
  <c r="H560" i="2"/>
  <c r="H561" i="2"/>
  <c r="H562" i="2"/>
  <c r="H563" i="2"/>
  <c r="H564" i="2"/>
  <c r="H565" i="2"/>
  <c r="H566" i="2"/>
  <c r="H567" i="2"/>
  <c r="H568" i="2"/>
  <c r="H569" i="2"/>
  <c r="H570" i="2"/>
  <c r="H571" i="2"/>
  <c r="H572" i="2"/>
  <c r="H573" i="2"/>
  <c r="H574" i="2"/>
  <c r="H575" i="2"/>
  <c r="H576" i="2"/>
  <c r="H577" i="2"/>
  <c r="H578" i="2"/>
  <c r="H579" i="2"/>
  <c r="H580" i="2"/>
  <c r="H581" i="2"/>
  <c r="H582" i="2"/>
  <c r="H583" i="2"/>
  <c r="H584" i="2"/>
  <c r="H585" i="2"/>
  <c r="H586" i="2"/>
  <c r="H587" i="2"/>
  <c r="H588" i="2"/>
  <c r="H589" i="2"/>
  <c r="H590" i="2"/>
  <c r="H591" i="2"/>
  <c r="H592" i="2"/>
  <c r="H593" i="2"/>
  <c r="H594" i="2"/>
  <c r="H595" i="2"/>
  <c r="H596" i="2"/>
  <c r="H597" i="2"/>
  <c r="H598" i="2"/>
  <c r="H599" i="2"/>
  <c r="H600" i="2"/>
  <c r="H601" i="2"/>
  <c r="H602" i="2"/>
  <c r="H603" i="2"/>
  <c r="H604" i="2"/>
  <c r="H605" i="2"/>
  <c r="H606" i="2"/>
  <c r="H607" i="2"/>
  <c r="H608" i="2"/>
  <c r="H609" i="2"/>
  <c r="H610" i="2"/>
  <c r="H611" i="2"/>
  <c r="H612" i="2"/>
  <c r="H613" i="2"/>
  <c r="H614" i="2"/>
  <c r="H615" i="2"/>
  <c r="H616" i="2"/>
  <c r="H617" i="2"/>
  <c r="H618" i="2"/>
  <c r="H619" i="2"/>
  <c r="H620" i="2"/>
  <c r="H621" i="2"/>
  <c r="H622" i="2"/>
  <c r="H623" i="2"/>
  <c r="H624" i="2"/>
  <c r="H625" i="2"/>
  <c r="H626" i="2"/>
  <c r="H627" i="2"/>
  <c r="H628" i="2"/>
  <c r="H629" i="2"/>
  <c r="H630" i="2"/>
  <c r="H631" i="2"/>
  <c r="H632" i="2"/>
  <c r="H633" i="2"/>
  <c r="H634" i="2"/>
  <c r="H635" i="2"/>
  <c r="H636" i="2"/>
  <c r="H637" i="2"/>
  <c r="H638" i="2"/>
  <c r="H639" i="2"/>
  <c r="H640" i="2"/>
  <c r="H641" i="2"/>
  <c r="H642" i="2"/>
  <c r="H643" i="2"/>
  <c r="H644" i="2"/>
  <c r="H645" i="2"/>
  <c r="H646" i="2"/>
  <c r="H647" i="2"/>
  <c r="H648" i="2"/>
  <c r="H649" i="2"/>
  <c r="H650" i="2"/>
  <c r="H651" i="2"/>
  <c r="H652" i="2"/>
  <c r="H653" i="2"/>
  <c r="H654" i="2"/>
  <c r="H655" i="2"/>
  <c r="H656" i="2"/>
  <c r="H657" i="2"/>
  <c r="H658" i="2"/>
  <c r="H659" i="2"/>
  <c r="H660" i="2"/>
  <c r="H661" i="2"/>
  <c r="H662" i="2"/>
  <c r="H663" i="2"/>
  <c r="H664" i="2"/>
  <c r="H665" i="2"/>
  <c r="H666" i="2"/>
  <c r="H667" i="2"/>
  <c r="H668" i="2"/>
  <c r="H669" i="2"/>
  <c r="H670" i="2"/>
  <c r="H671" i="2"/>
  <c r="H672" i="2"/>
  <c r="H673" i="2"/>
  <c r="H674" i="2"/>
  <c r="H675" i="2"/>
  <c r="H676" i="2"/>
  <c r="H677" i="2"/>
  <c r="H678" i="2"/>
  <c r="H679" i="2"/>
  <c r="H680" i="2"/>
  <c r="H681" i="2"/>
  <c r="H682" i="2"/>
  <c r="H683" i="2"/>
  <c r="H684" i="2"/>
  <c r="H685" i="2"/>
  <c r="H686" i="2"/>
  <c r="H687" i="2"/>
  <c r="H688" i="2"/>
  <c r="H689" i="2"/>
  <c r="H690" i="2"/>
  <c r="H691" i="2"/>
  <c r="H692" i="2"/>
  <c r="H693" i="2"/>
  <c r="H694" i="2"/>
  <c r="H695" i="2"/>
  <c r="H696" i="2"/>
  <c r="H697" i="2"/>
  <c r="H698" i="2"/>
  <c r="H699" i="2"/>
  <c r="H700" i="2"/>
  <c r="H701" i="2"/>
  <c r="H702" i="2"/>
  <c r="H703" i="2"/>
  <c r="H704" i="2"/>
  <c r="H705" i="2"/>
  <c r="H706" i="2"/>
  <c r="H707" i="2"/>
  <c r="H708" i="2"/>
  <c r="H709" i="2"/>
  <c r="H710" i="2"/>
  <c r="H711" i="2"/>
  <c r="H712" i="2"/>
  <c r="H713" i="2"/>
  <c r="H714" i="2"/>
  <c r="H715" i="2"/>
  <c r="H716" i="2"/>
  <c r="H717" i="2"/>
  <c r="H718" i="2"/>
  <c r="H719" i="2"/>
  <c r="H720" i="2"/>
  <c r="H721" i="2"/>
  <c r="H722" i="2"/>
  <c r="H723" i="2"/>
  <c r="H724" i="2"/>
  <c r="H725" i="2"/>
  <c r="H726" i="2"/>
  <c r="H727" i="2"/>
  <c r="H728" i="2"/>
  <c r="H729" i="2"/>
  <c r="H730" i="2"/>
  <c r="H731" i="2"/>
  <c r="H732" i="2"/>
  <c r="H733" i="2"/>
  <c r="H734" i="2"/>
  <c r="H735" i="2"/>
  <c r="H736" i="2"/>
  <c r="H737" i="2"/>
  <c r="H738" i="2"/>
  <c r="H739" i="2"/>
  <c r="H740" i="2"/>
  <c r="H741" i="2"/>
  <c r="H742" i="2"/>
  <c r="H743" i="2"/>
  <c r="H744" i="2"/>
  <c r="H745" i="2"/>
  <c r="H746" i="2"/>
  <c r="H747" i="2"/>
  <c r="H748" i="2"/>
  <c r="H749" i="2"/>
  <c r="H750" i="2"/>
  <c r="H751" i="2"/>
  <c r="H752" i="2"/>
  <c r="H753" i="2"/>
  <c r="H754" i="2"/>
  <c r="H755" i="2"/>
  <c r="H756" i="2"/>
  <c r="H757" i="2"/>
  <c r="H758" i="2"/>
  <c r="H759" i="2"/>
  <c r="H760" i="2"/>
  <c r="H761" i="2"/>
  <c r="H762" i="2"/>
  <c r="H763" i="2"/>
  <c r="H764" i="2"/>
  <c r="H765" i="2"/>
  <c r="H766" i="2"/>
  <c r="H767" i="2"/>
  <c r="H768" i="2"/>
  <c r="H769" i="2"/>
  <c r="H770" i="2"/>
  <c r="H771" i="2"/>
  <c r="H772" i="2"/>
  <c r="H773" i="2"/>
  <c r="H774" i="2"/>
  <c r="H775" i="2"/>
  <c r="H776" i="2"/>
  <c r="H777" i="2"/>
  <c r="H778" i="2"/>
  <c r="H779" i="2"/>
  <c r="H780" i="2"/>
  <c r="H781" i="2"/>
  <c r="H782" i="2"/>
  <c r="H783" i="2"/>
  <c r="H784" i="2"/>
  <c r="H785" i="2"/>
  <c r="H786" i="2"/>
  <c r="H787" i="2"/>
  <c r="H788" i="2"/>
  <c r="H789" i="2"/>
  <c r="H790" i="2"/>
  <c r="H791" i="2"/>
  <c r="H792" i="2"/>
  <c r="H793" i="2"/>
  <c r="H794" i="2"/>
  <c r="H795" i="2"/>
  <c r="H796" i="2"/>
  <c r="H797" i="2"/>
  <c r="H798" i="2"/>
  <c r="H799" i="2"/>
  <c r="H800" i="2"/>
  <c r="H801" i="2"/>
  <c r="H802" i="2"/>
  <c r="H803" i="2"/>
  <c r="H804" i="2"/>
  <c r="H805" i="2"/>
  <c r="H806" i="2"/>
  <c r="H807" i="2"/>
  <c r="H808" i="2"/>
  <c r="H809" i="2"/>
  <c r="H810" i="2"/>
  <c r="H811" i="2"/>
  <c r="H812" i="2"/>
  <c r="H813" i="2"/>
  <c r="H814" i="2"/>
  <c r="H815" i="2"/>
  <c r="H816" i="2"/>
  <c r="H817" i="2"/>
  <c r="H818" i="2"/>
  <c r="H819" i="2"/>
  <c r="H820" i="2"/>
  <c r="H821" i="2"/>
  <c r="H822" i="2"/>
  <c r="H823" i="2"/>
  <c r="H824" i="2"/>
  <c r="H825" i="2"/>
  <c r="H826" i="2"/>
  <c r="H827" i="2"/>
  <c r="H828" i="2"/>
  <c r="H829" i="2"/>
  <c r="H830" i="2"/>
  <c r="H831" i="2"/>
  <c r="H832" i="2"/>
  <c r="H833" i="2"/>
  <c r="H834" i="2"/>
  <c r="H835" i="2"/>
  <c r="H836" i="2"/>
  <c r="H837" i="2"/>
  <c r="H838" i="2"/>
  <c r="H839" i="2"/>
  <c r="H840" i="2"/>
  <c r="H841" i="2"/>
  <c r="H842" i="2"/>
  <c r="H843" i="2"/>
  <c r="H844" i="2"/>
  <c r="H845" i="2"/>
  <c r="H846" i="2"/>
  <c r="H847" i="2"/>
  <c r="H848" i="2"/>
  <c r="H849" i="2"/>
  <c r="H850" i="2"/>
  <c r="H851" i="2"/>
  <c r="H852" i="2"/>
  <c r="H853" i="2"/>
  <c r="H854" i="2"/>
  <c r="H855" i="2"/>
  <c r="H856" i="2"/>
  <c r="H857" i="2"/>
  <c r="H858" i="2"/>
  <c r="H859" i="2"/>
  <c r="H860" i="2"/>
  <c r="H861" i="2"/>
  <c r="H862" i="2"/>
  <c r="H863" i="2"/>
  <c r="H864" i="2"/>
  <c r="H865" i="2"/>
  <c r="H866" i="2"/>
  <c r="H867" i="2"/>
  <c r="H868" i="2"/>
  <c r="H869" i="2"/>
  <c r="H870" i="2"/>
  <c r="H871" i="2"/>
  <c r="H872" i="2"/>
  <c r="H873" i="2"/>
  <c r="H874" i="2"/>
  <c r="H875" i="2"/>
  <c r="H876" i="2"/>
  <c r="H877" i="2"/>
  <c r="H878" i="2"/>
  <c r="H879" i="2"/>
  <c r="H880" i="2"/>
  <c r="H881" i="2"/>
  <c r="H882" i="2"/>
  <c r="H883" i="2"/>
  <c r="H884" i="2"/>
  <c r="H885" i="2"/>
  <c r="H886" i="2"/>
  <c r="H887" i="2"/>
  <c r="H888" i="2"/>
  <c r="H889" i="2"/>
  <c r="H890" i="2"/>
  <c r="H891" i="2"/>
  <c r="H892" i="2"/>
  <c r="H893" i="2"/>
  <c r="H894" i="2"/>
  <c r="H895" i="2"/>
  <c r="H896" i="2"/>
  <c r="H897" i="2"/>
  <c r="H898" i="2"/>
  <c r="H899" i="2"/>
  <c r="H900" i="2"/>
  <c r="H901" i="2"/>
  <c r="H902" i="2"/>
  <c r="H903" i="2"/>
  <c r="H904" i="2"/>
  <c r="H905" i="2"/>
  <c r="H906" i="2"/>
  <c r="H907" i="2"/>
  <c r="H908" i="2"/>
  <c r="H909" i="2"/>
  <c r="H910" i="2"/>
  <c r="H911" i="2"/>
  <c r="H912" i="2"/>
  <c r="H913" i="2"/>
  <c r="H914" i="2"/>
  <c r="H915" i="2"/>
  <c r="H916" i="2"/>
  <c r="H917" i="2"/>
  <c r="H918" i="2"/>
  <c r="H919" i="2"/>
  <c r="H920" i="2"/>
  <c r="H921" i="2"/>
  <c r="H922" i="2"/>
  <c r="H923" i="2"/>
  <c r="H924" i="2"/>
  <c r="H925" i="2"/>
  <c r="H926" i="2"/>
  <c r="H927" i="2"/>
  <c r="H928" i="2"/>
  <c r="H929" i="2"/>
  <c r="H930" i="2"/>
  <c r="H931" i="2"/>
  <c r="H932" i="2"/>
  <c r="H933" i="2"/>
  <c r="H934" i="2"/>
  <c r="H935" i="2"/>
  <c r="H936" i="2"/>
  <c r="H937" i="2"/>
  <c r="H938" i="2"/>
  <c r="H939" i="2"/>
  <c r="H940" i="2"/>
  <c r="H941" i="2"/>
  <c r="H942" i="2"/>
  <c r="H943" i="2"/>
  <c r="H944" i="2"/>
  <c r="H945" i="2"/>
  <c r="H946" i="2"/>
  <c r="H947" i="2"/>
  <c r="H948" i="2"/>
  <c r="H949" i="2"/>
  <c r="H950" i="2"/>
  <c r="H951" i="2"/>
  <c r="H952" i="2"/>
  <c r="H953" i="2"/>
  <c r="H954" i="2"/>
  <c r="H955" i="2"/>
  <c r="H956" i="2"/>
  <c r="H957" i="2"/>
  <c r="H958" i="2"/>
  <c r="H959" i="2"/>
  <c r="H960" i="2"/>
  <c r="H961" i="2"/>
  <c r="H962" i="2"/>
  <c r="H963" i="2"/>
  <c r="H964" i="2"/>
  <c r="H965" i="2"/>
  <c r="H966" i="2"/>
  <c r="H967" i="2"/>
  <c r="H968" i="2"/>
  <c r="H969" i="2"/>
  <c r="H970" i="2"/>
  <c r="H971" i="2"/>
  <c r="H972" i="2"/>
  <c r="H973" i="2"/>
  <c r="H974" i="2"/>
  <c r="H975" i="2"/>
  <c r="H976" i="2"/>
  <c r="H977" i="2"/>
  <c r="H978" i="2"/>
  <c r="H979" i="2"/>
  <c r="H980" i="2"/>
  <c r="H981" i="2"/>
  <c r="H982" i="2"/>
  <c r="H983" i="2"/>
  <c r="H984" i="2"/>
  <c r="H985" i="2"/>
  <c r="H986" i="2"/>
  <c r="H987" i="2"/>
  <c r="H988" i="2"/>
  <c r="H989" i="2"/>
  <c r="H990" i="2"/>
  <c r="H991" i="2"/>
  <c r="H992" i="2"/>
  <c r="H993" i="2"/>
  <c r="H994" i="2"/>
  <c r="H995" i="2"/>
  <c r="H996" i="2"/>
  <c r="H997" i="2"/>
  <c r="H998" i="2"/>
  <c r="H999" i="2"/>
  <c r="H1000" i="2"/>
  <c r="H1001" i="2"/>
  <c r="H1002" i="2"/>
  <c r="H1003" i="2"/>
  <c r="H1004" i="2"/>
  <c r="H1005" i="2"/>
  <c r="H1006" i="2"/>
  <c r="H1007" i="2"/>
  <c r="H1008" i="2"/>
  <c r="H1009" i="2"/>
  <c r="H1010" i="2"/>
  <c r="H1011" i="2"/>
  <c r="H1012" i="2"/>
  <c r="H1013" i="2"/>
  <c r="H1014" i="2"/>
  <c r="H1015" i="2"/>
  <c r="H1016" i="2"/>
  <c r="H1017" i="2"/>
  <c r="H1018" i="2"/>
  <c r="H1019" i="2"/>
  <c r="H1020" i="2"/>
  <c r="H1021" i="2"/>
  <c r="H1022" i="2"/>
  <c r="H1023" i="2"/>
  <c r="H1024" i="2"/>
  <c r="H1025" i="2"/>
  <c r="H1026" i="2"/>
  <c r="H1027" i="2"/>
  <c r="H1028" i="2"/>
  <c r="H1029" i="2"/>
  <c r="H1030" i="2"/>
  <c r="H1031" i="2"/>
  <c r="H1032" i="2"/>
  <c r="H1033" i="2"/>
  <c r="H1034" i="2"/>
  <c r="H1035" i="2"/>
  <c r="H1036" i="2"/>
  <c r="H1037" i="2"/>
  <c r="H1038" i="2"/>
  <c r="H1039" i="2"/>
  <c r="H1040" i="2"/>
  <c r="H1041" i="2"/>
  <c r="H1042" i="2"/>
  <c r="H1043" i="2"/>
  <c r="H1044" i="2"/>
  <c r="H1045" i="2"/>
  <c r="H1046" i="2"/>
  <c r="H1047" i="2"/>
  <c r="H1048" i="2"/>
  <c r="H1049" i="2"/>
  <c r="H1050" i="2"/>
  <c r="H1051" i="2"/>
  <c r="H1052" i="2"/>
  <c r="H1053" i="2"/>
  <c r="H1054" i="2"/>
  <c r="H1055" i="2"/>
  <c r="H1056" i="2"/>
  <c r="H1057" i="2"/>
  <c r="H1058" i="2"/>
  <c r="H1059" i="2"/>
  <c r="H1060" i="2"/>
  <c r="H1061" i="2"/>
  <c r="H1062" i="2"/>
  <c r="H1063" i="2"/>
  <c r="H1064" i="2"/>
  <c r="H1065" i="2"/>
  <c r="H1066" i="2"/>
  <c r="H1067" i="2"/>
  <c r="H1068" i="2"/>
  <c r="H1069" i="2"/>
  <c r="H1070" i="2"/>
  <c r="H1071" i="2"/>
  <c r="H1072" i="2"/>
  <c r="H1073" i="2"/>
  <c r="H1074" i="2"/>
  <c r="H1075" i="2"/>
  <c r="H1076" i="2"/>
  <c r="H1077" i="2"/>
  <c r="H1078" i="2"/>
  <c r="H1079" i="2"/>
  <c r="H1080" i="2"/>
  <c r="H1081" i="2"/>
  <c r="H1082" i="2"/>
  <c r="H1083" i="2"/>
  <c r="H1084" i="2"/>
  <c r="H1085" i="2"/>
  <c r="H1086" i="2"/>
  <c r="H1087" i="2"/>
  <c r="H1088" i="2"/>
  <c r="H1089" i="2"/>
  <c r="H1090" i="2"/>
  <c r="H1091" i="2"/>
  <c r="H1092" i="2"/>
  <c r="H1093" i="2"/>
  <c r="H1094" i="2"/>
  <c r="H1095" i="2"/>
  <c r="H1096" i="2"/>
  <c r="H1097" i="2"/>
  <c r="H1098" i="2"/>
  <c r="H1099" i="2"/>
  <c r="H1100" i="2"/>
  <c r="H1101" i="2"/>
  <c r="H1102" i="2"/>
  <c r="H1103" i="2"/>
  <c r="H1104" i="2"/>
  <c r="H1105" i="2"/>
  <c r="H1106" i="2"/>
  <c r="H1107" i="2"/>
  <c r="H1108" i="2"/>
  <c r="H1109" i="2"/>
  <c r="H1110" i="2"/>
  <c r="H1111" i="2"/>
  <c r="H1112" i="2"/>
  <c r="H1113" i="2"/>
  <c r="H1114" i="2"/>
  <c r="H1115" i="2"/>
  <c r="H1116" i="2"/>
  <c r="H1117" i="2"/>
  <c r="H1118" i="2"/>
  <c r="H1119" i="2"/>
  <c r="H1120" i="2"/>
  <c r="H1121" i="2"/>
  <c r="H1122" i="2"/>
  <c r="H1123" i="2"/>
  <c r="H1124" i="2"/>
  <c r="H1125" i="2"/>
  <c r="H1126" i="2"/>
  <c r="H1127" i="2"/>
  <c r="H1128" i="2"/>
  <c r="H1129" i="2"/>
  <c r="H1130" i="2"/>
  <c r="H1131" i="2"/>
  <c r="H1132" i="2"/>
  <c r="H1133" i="2"/>
  <c r="H1134" i="2"/>
  <c r="H1135" i="2"/>
  <c r="H1136" i="2"/>
  <c r="H1137" i="2"/>
  <c r="H1138" i="2"/>
  <c r="H1139" i="2"/>
  <c r="H1140" i="2"/>
  <c r="H1141" i="2"/>
  <c r="H1142" i="2"/>
  <c r="H1143" i="2"/>
  <c r="H1144" i="2"/>
  <c r="H1145" i="2"/>
  <c r="H1146" i="2"/>
  <c r="H1147" i="2"/>
  <c r="H1148" i="2"/>
  <c r="H1149" i="2"/>
  <c r="H1150" i="2"/>
  <c r="H1151" i="2"/>
  <c r="H1152" i="2"/>
  <c r="H1153" i="2"/>
  <c r="H1154" i="2"/>
  <c r="H1155" i="2"/>
  <c r="H2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7" i="2"/>
  <c r="G248" i="2"/>
  <c r="G249" i="2"/>
  <c r="G250" i="2"/>
  <c r="G251" i="2"/>
  <c r="G252" i="2"/>
  <c r="G253" i="2"/>
  <c r="G254" i="2"/>
  <c r="G255" i="2"/>
  <c r="G256" i="2"/>
  <c r="G257" i="2"/>
  <c r="G258" i="2"/>
  <c r="G259" i="2"/>
  <c r="G260" i="2"/>
  <c r="G261" i="2"/>
  <c r="G262" i="2"/>
  <c r="G263" i="2"/>
  <c r="G264" i="2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300" i="2"/>
  <c r="G301" i="2"/>
  <c r="G302" i="2"/>
  <c r="G303" i="2"/>
  <c r="G304" i="2"/>
  <c r="G305" i="2"/>
  <c r="G306" i="2"/>
  <c r="G307" i="2"/>
  <c r="G308" i="2"/>
  <c r="G309" i="2"/>
  <c r="G310" i="2"/>
  <c r="G311" i="2"/>
  <c r="G312" i="2"/>
  <c r="G313" i="2"/>
  <c r="G314" i="2"/>
  <c r="G315" i="2"/>
  <c r="G316" i="2"/>
  <c r="G317" i="2"/>
  <c r="G318" i="2"/>
  <c r="G319" i="2"/>
  <c r="G320" i="2"/>
  <c r="G321" i="2"/>
  <c r="G322" i="2"/>
  <c r="G323" i="2"/>
  <c r="G324" i="2"/>
  <c r="G325" i="2"/>
  <c r="G326" i="2"/>
  <c r="G327" i="2"/>
  <c r="G328" i="2"/>
  <c r="G329" i="2"/>
  <c r="G330" i="2"/>
  <c r="G331" i="2"/>
  <c r="G332" i="2"/>
  <c r="G333" i="2"/>
  <c r="G334" i="2"/>
  <c r="G335" i="2"/>
  <c r="G336" i="2"/>
  <c r="G337" i="2"/>
  <c r="G338" i="2"/>
  <c r="G339" i="2"/>
  <c r="G340" i="2"/>
  <c r="G341" i="2"/>
  <c r="G342" i="2"/>
  <c r="G343" i="2"/>
  <c r="G344" i="2"/>
  <c r="G345" i="2"/>
  <c r="G346" i="2"/>
  <c r="G347" i="2"/>
  <c r="G348" i="2"/>
  <c r="G349" i="2"/>
  <c r="G350" i="2"/>
  <c r="G351" i="2"/>
  <c r="G352" i="2"/>
  <c r="G353" i="2"/>
  <c r="G354" i="2"/>
  <c r="G355" i="2"/>
  <c r="G356" i="2"/>
  <c r="G357" i="2"/>
  <c r="G358" i="2"/>
  <c r="G359" i="2"/>
  <c r="G360" i="2"/>
  <c r="G361" i="2"/>
  <c r="G362" i="2"/>
  <c r="G363" i="2"/>
  <c r="G364" i="2"/>
  <c r="G365" i="2"/>
  <c r="G366" i="2"/>
  <c r="G367" i="2"/>
  <c r="G368" i="2"/>
  <c r="G369" i="2"/>
  <c r="G370" i="2"/>
  <c r="G371" i="2"/>
  <c r="G372" i="2"/>
  <c r="G373" i="2"/>
  <c r="G374" i="2"/>
  <c r="G375" i="2"/>
  <c r="G376" i="2"/>
  <c r="G377" i="2"/>
  <c r="G378" i="2"/>
  <c r="G379" i="2"/>
  <c r="G380" i="2"/>
  <c r="G381" i="2"/>
  <c r="G382" i="2"/>
  <c r="G383" i="2"/>
  <c r="G384" i="2"/>
  <c r="G385" i="2"/>
  <c r="G386" i="2"/>
  <c r="G387" i="2"/>
  <c r="G388" i="2"/>
  <c r="G389" i="2"/>
  <c r="G390" i="2"/>
  <c r="G391" i="2"/>
  <c r="G392" i="2"/>
  <c r="G393" i="2"/>
  <c r="G394" i="2"/>
  <c r="G395" i="2"/>
  <c r="G396" i="2"/>
  <c r="G397" i="2"/>
  <c r="G398" i="2"/>
  <c r="G399" i="2"/>
  <c r="G400" i="2"/>
  <c r="G401" i="2"/>
  <c r="G402" i="2"/>
  <c r="G403" i="2"/>
  <c r="G404" i="2"/>
  <c r="G405" i="2"/>
  <c r="G406" i="2"/>
  <c r="G407" i="2"/>
  <c r="G408" i="2"/>
  <c r="G409" i="2"/>
  <c r="G410" i="2"/>
  <c r="G411" i="2"/>
  <c r="G412" i="2"/>
  <c r="G413" i="2"/>
  <c r="G414" i="2"/>
  <c r="G415" i="2"/>
  <c r="G416" i="2"/>
  <c r="G417" i="2"/>
  <c r="G418" i="2"/>
  <c r="G419" i="2"/>
  <c r="G420" i="2"/>
  <c r="G421" i="2"/>
  <c r="G422" i="2"/>
  <c r="G423" i="2"/>
  <c r="G424" i="2"/>
  <c r="G425" i="2"/>
  <c r="G426" i="2"/>
  <c r="G427" i="2"/>
  <c r="G428" i="2"/>
  <c r="G429" i="2"/>
  <c r="G430" i="2"/>
  <c r="G431" i="2"/>
  <c r="G432" i="2"/>
  <c r="G433" i="2"/>
  <c r="G434" i="2"/>
  <c r="G435" i="2"/>
  <c r="G436" i="2"/>
  <c r="G437" i="2"/>
  <c r="G438" i="2"/>
  <c r="G439" i="2"/>
  <c r="G440" i="2"/>
  <c r="G441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82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531" i="2"/>
  <c r="G532" i="2"/>
  <c r="G533" i="2"/>
  <c r="G534" i="2"/>
  <c r="G535" i="2"/>
  <c r="G536" i="2"/>
  <c r="G537" i="2"/>
  <c r="G538" i="2"/>
  <c r="G539" i="2"/>
  <c r="G54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70" i="2"/>
  <c r="G971" i="2"/>
  <c r="G972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1000" i="2"/>
  <c r="G1001" i="2"/>
  <c r="G1002" i="2"/>
  <c r="G1003" i="2"/>
  <c r="G1004" i="2"/>
  <c r="G1005" i="2"/>
  <c r="G1006" i="2"/>
  <c r="G1007" i="2"/>
  <c r="G1008" i="2"/>
  <c r="G1009" i="2"/>
  <c r="G1010" i="2"/>
  <c r="G1011" i="2"/>
  <c r="G1012" i="2"/>
  <c r="G1013" i="2"/>
  <c r="G1014" i="2"/>
  <c r="G1015" i="2"/>
  <c r="G1016" i="2"/>
  <c r="G1017" i="2"/>
  <c r="G1018" i="2"/>
  <c r="G1019" i="2"/>
  <c r="G1020" i="2"/>
  <c r="G1021" i="2"/>
  <c r="G1022" i="2"/>
  <c r="G1023" i="2"/>
  <c r="G1024" i="2"/>
  <c r="G1025" i="2"/>
  <c r="G1026" i="2"/>
  <c r="G1027" i="2"/>
  <c r="G1028" i="2"/>
  <c r="G1029" i="2"/>
  <c r="G1030" i="2"/>
  <c r="G1031" i="2"/>
  <c r="G1032" i="2"/>
  <c r="G1033" i="2"/>
  <c r="G1034" i="2"/>
  <c r="G1035" i="2"/>
  <c r="G1036" i="2"/>
  <c r="G1037" i="2"/>
  <c r="G1038" i="2"/>
  <c r="G1039" i="2"/>
  <c r="G1040" i="2"/>
  <c r="G1041" i="2"/>
  <c r="G1042" i="2"/>
  <c r="G1043" i="2"/>
  <c r="G1044" i="2"/>
  <c r="G1045" i="2"/>
  <c r="G1046" i="2"/>
  <c r="G1047" i="2"/>
  <c r="G1048" i="2"/>
  <c r="G1049" i="2"/>
  <c r="G1050" i="2"/>
  <c r="G1051" i="2"/>
  <c r="G1052" i="2"/>
  <c r="G1053" i="2"/>
  <c r="G1054" i="2"/>
  <c r="G1055" i="2"/>
  <c r="G1056" i="2"/>
  <c r="G1057" i="2"/>
  <c r="G1058" i="2"/>
  <c r="G1059" i="2"/>
  <c r="G1060" i="2"/>
  <c r="G1061" i="2"/>
  <c r="G1062" i="2"/>
  <c r="G1063" i="2"/>
  <c r="G1064" i="2"/>
  <c r="G1065" i="2"/>
  <c r="G1066" i="2"/>
  <c r="G1067" i="2"/>
  <c r="G1068" i="2"/>
  <c r="G1069" i="2"/>
  <c r="G1070" i="2"/>
  <c r="G1071" i="2"/>
  <c r="G1072" i="2"/>
  <c r="G1073" i="2"/>
  <c r="G1074" i="2"/>
  <c r="G1075" i="2"/>
  <c r="G1076" i="2"/>
  <c r="G1077" i="2"/>
  <c r="G1078" i="2"/>
  <c r="G1079" i="2"/>
  <c r="G1080" i="2"/>
  <c r="G1081" i="2"/>
  <c r="G1082" i="2"/>
  <c r="G1083" i="2"/>
  <c r="G1084" i="2"/>
  <c r="G1085" i="2"/>
  <c r="G1086" i="2"/>
  <c r="G1087" i="2"/>
  <c r="G1088" i="2"/>
  <c r="G1089" i="2"/>
  <c r="G1090" i="2"/>
  <c r="G1091" i="2"/>
  <c r="G1092" i="2"/>
  <c r="G1093" i="2"/>
  <c r="G1094" i="2"/>
  <c r="G1095" i="2"/>
  <c r="G1096" i="2"/>
  <c r="G1097" i="2"/>
  <c r="G1098" i="2"/>
  <c r="G1099" i="2"/>
  <c r="G1100" i="2"/>
  <c r="G1101" i="2"/>
  <c r="G1102" i="2"/>
  <c r="G1103" i="2"/>
  <c r="G1104" i="2"/>
  <c r="G1105" i="2"/>
  <c r="G1106" i="2"/>
  <c r="G1107" i="2"/>
  <c r="G1108" i="2"/>
  <c r="G1109" i="2"/>
  <c r="G1110" i="2"/>
  <c r="G1111" i="2"/>
  <c r="G1112" i="2"/>
  <c r="G1113" i="2"/>
  <c r="G1114" i="2"/>
  <c r="G1115" i="2"/>
  <c r="G1116" i="2"/>
  <c r="G1117" i="2"/>
  <c r="G1118" i="2"/>
  <c r="G1119" i="2"/>
  <c r="G1120" i="2"/>
  <c r="G1121" i="2"/>
  <c r="G1122" i="2"/>
  <c r="G1123" i="2"/>
  <c r="G1124" i="2"/>
  <c r="G1125" i="2"/>
  <c r="G1126" i="2"/>
  <c r="G1127" i="2"/>
  <c r="G1128" i="2"/>
  <c r="G1129" i="2"/>
  <c r="G1130" i="2"/>
  <c r="G1131" i="2"/>
  <c r="G1132" i="2"/>
  <c r="G1133" i="2"/>
  <c r="G1134" i="2"/>
  <c r="G1135" i="2"/>
  <c r="G1136" i="2"/>
  <c r="G1137" i="2"/>
  <c r="G1138" i="2"/>
  <c r="G1139" i="2"/>
  <c r="G1140" i="2"/>
  <c r="G1141" i="2"/>
  <c r="G1142" i="2"/>
  <c r="G1143" i="2"/>
  <c r="G1144" i="2"/>
  <c r="G1145" i="2"/>
  <c r="G1146" i="2"/>
  <c r="G1147" i="2"/>
  <c r="G1148" i="2"/>
  <c r="G1149" i="2"/>
  <c r="G1150" i="2"/>
  <c r="G1151" i="2"/>
  <c r="G1152" i="2"/>
  <c r="G1153" i="2"/>
  <c r="G1154" i="2"/>
  <c r="G1155" i="2"/>
  <c r="G2" i="2"/>
</calcChain>
</file>

<file path=xl/sharedStrings.xml><?xml version="1.0" encoding="utf-8"?>
<sst xmlns="http://schemas.openxmlformats.org/spreadsheetml/2006/main" count="17789" uniqueCount="2727">
  <si>
    <t>Data Comp.</t>
  </si>
  <si>
    <t>EFPC</t>
  </si>
  <si>
    <t>Legisl. Aplic. Ent.</t>
  </si>
  <si>
    <t>CNPB</t>
  </si>
  <si>
    <t>Mod.</t>
  </si>
  <si>
    <t>Situação do Plano</t>
  </si>
  <si>
    <t>12/2022</t>
  </si>
  <si>
    <t>ACEPREV</t>
  </si>
  <si>
    <t>LC109</t>
  </si>
  <si>
    <t>CD</t>
  </si>
  <si>
    <t>ATIVO - EM TRANSFERÊNCIA DE GERENCIAMENTO</t>
  </si>
  <si>
    <t>CV</t>
  </si>
  <si>
    <t>ATIVO - EM FUNCIONAMENTO</t>
  </si>
  <si>
    <t>AGROS</t>
  </si>
  <si>
    <t>LC108/109</t>
  </si>
  <si>
    <t>BD</t>
  </si>
  <si>
    <t>ATIVO - EM EXTINÇÃO</t>
  </si>
  <si>
    <t>ALBAPREV</t>
  </si>
  <si>
    <t>ALCOA PREVI</t>
  </si>
  <si>
    <t>ALEPEPREV</t>
  </si>
  <si>
    <t>ALPAPREV</t>
  </si>
  <si>
    <t>ALPHA</t>
  </si>
  <si>
    <t>ALPREV</t>
  </si>
  <si>
    <t>ANABBPREV</t>
  </si>
  <si>
    <t>APCDPREV</t>
  </si>
  <si>
    <t>AVONPREV</t>
  </si>
  <si>
    <t>BANDEPREV</t>
  </si>
  <si>
    <t>BANESES</t>
  </si>
  <si>
    <t>BANESPREV</t>
  </si>
  <si>
    <t>BANRISUL/FBSS</t>
  </si>
  <si>
    <t>BASES</t>
  </si>
  <si>
    <t>BASF PC</t>
  </si>
  <si>
    <t>BB PREVIDENCIA</t>
  </si>
  <si>
    <t>ATIVO - EM RETIRADA DE PATROCÍNIO</t>
  </si>
  <si>
    <t>BOSCHPREV</t>
  </si>
  <si>
    <t>BOTICARIO PREV</t>
  </si>
  <si>
    <t>BRASILETROS</t>
  </si>
  <si>
    <t>BRASLIGHT</t>
  </si>
  <si>
    <t>BRF PREVIDÊNCIA</t>
  </si>
  <si>
    <t>BUNGEPREV</t>
  </si>
  <si>
    <t>CABEC</t>
  </si>
  <si>
    <t>CAGEPREV</t>
  </si>
  <si>
    <t>CAPAF</t>
  </si>
  <si>
    <t>CAPEF</t>
  </si>
  <si>
    <t>CAPESESP</t>
  </si>
  <si>
    <t>CAPITAL PREV</t>
  </si>
  <si>
    <t>CAPOF</t>
  </si>
  <si>
    <t>CARBOPREV</t>
  </si>
  <si>
    <t>CARGILLPREV</t>
  </si>
  <si>
    <t>CARREFOURPREV</t>
  </si>
  <si>
    <t>CASANPREV</t>
  </si>
  <si>
    <t>CASFAM</t>
  </si>
  <si>
    <t>CAVA</t>
  </si>
  <si>
    <t>CBS</t>
  </si>
  <si>
    <t>CELOS</t>
  </si>
  <si>
    <t>CENTRUS</t>
  </si>
  <si>
    <t>CE-PREVCOM</t>
  </si>
  <si>
    <t>CERES</t>
  </si>
  <si>
    <t>CIASPREV</t>
  </si>
  <si>
    <t>CIBRIUS</t>
  </si>
  <si>
    <t>CIFRAO</t>
  </si>
  <si>
    <t>CITIPREVI</t>
  </si>
  <si>
    <t>ATIVO - EM CISÃO COM MANUTENÇÃO DO CNPB / ORIGEM</t>
  </si>
  <si>
    <t>COMPESAPREV</t>
  </si>
  <si>
    <t>COMSHELL</t>
  </si>
  <si>
    <t>CP PREV</t>
  </si>
  <si>
    <t>CURITIBAPREV</t>
  </si>
  <si>
    <t>CYAMPREV</t>
  </si>
  <si>
    <t>DANAPREV</t>
  </si>
  <si>
    <t>DATUSPREV</t>
  </si>
  <si>
    <t>DERMINAS</t>
  </si>
  <si>
    <t>DESBAN</t>
  </si>
  <si>
    <t>DF-PREVICOM</t>
  </si>
  <si>
    <t>ECONOMUS</t>
  </si>
  <si>
    <t>ECOS</t>
  </si>
  <si>
    <t>ELANCO PREV</t>
  </si>
  <si>
    <t>ELETRA</t>
  </si>
  <si>
    <t>ELETROS</t>
  </si>
  <si>
    <t>ELOS</t>
  </si>
  <si>
    <t>EMBRAER PREV</t>
  </si>
  <si>
    <t>ENERGISAPREV</t>
  </si>
  <si>
    <t>ENERPREV</t>
  </si>
  <si>
    <t>EQTPREV</t>
  </si>
  <si>
    <t>FABASA</t>
  </si>
  <si>
    <t>FACEB</t>
  </si>
  <si>
    <t>FACHESF</t>
  </si>
  <si>
    <t>FAELCE</t>
  </si>
  <si>
    <t>FAMILIA PREVIDENCIA</t>
  </si>
  <si>
    <t>FAPA</t>
  </si>
  <si>
    <t>FAPECE</t>
  </si>
  <si>
    <t>FAPERS</t>
  </si>
  <si>
    <t>FAPES</t>
  </si>
  <si>
    <t>FAPIEB</t>
  </si>
  <si>
    <t>FASC</t>
  </si>
  <si>
    <t>FATL</t>
  </si>
  <si>
    <t>FGV-PREVI</t>
  </si>
  <si>
    <t>FIBRA</t>
  </si>
  <si>
    <t>FIPECQ</t>
  </si>
  <si>
    <t>FORLUZ</t>
  </si>
  <si>
    <t>FPP</t>
  </si>
  <si>
    <t>FUCAP</t>
  </si>
  <si>
    <t>FUMPRESC</t>
  </si>
  <si>
    <t>FUNBEP</t>
  </si>
  <si>
    <t>FUNCASAL</t>
  </si>
  <si>
    <t>FUNCEF</t>
  </si>
  <si>
    <t>FUNCESP</t>
  </si>
  <si>
    <t>FUND. BRASILSAT</t>
  </si>
  <si>
    <t>FUNDACAO COPEL</t>
  </si>
  <si>
    <t>FUNDACAO CORSAN</t>
  </si>
  <si>
    <t>FUNDAÇÃO LIBERTAS</t>
  </si>
  <si>
    <t>FUNDAMBRAS</t>
  </si>
  <si>
    <t>FUNDIAGUA</t>
  </si>
  <si>
    <t>FUNEPP</t>
  </si>
  <si>
    <t>FUNPRESP-EXE</t>
  </si>
  <si>
    <t>FUNPRESP-JUD</t>
  </si>
  <si>
    <t>FUNSEJEM</t>
  </si>
  <si>
    <t>FUNSSEST</t>
  </si>
  <si>
    <t>FUSAN</t>
  </si>
  <si>
    <t>FUSESC</t>
  </si>
  <si>
    <t>FUTURA II</t>
  </si>
  <si>
    <t>FUTURA PREV</t>
  </si>
  <si>
    <t>GASIUS</t>
  </si>
  <si>
    <t>GEBSA-PREV</t>
  </si>
  <si>
    <t>GEIPREV</t>
  </si>
  <si>
    <t>GERDAU</t>
  </si>
  <si>
    <t>IAJA</t>
  </si>
  <si>
    <t>IBM</t>
  </si>
  <si>
    <t>ICATUFMP</t>
  </si>
  <si>
    <t>IFM</t>
  </si>
  <si>
    <t>INDUSPREVI</t>
  </si>
  <si>
    <t>INERGUS</t>
  </si>
  <si>
    <t>INFRAPREV</t>
  </si>
  <si>
    <t>INOVAR PREVIDENCIA</t>
  </si>
  <si>
    <t>INSTITUTO AMBEV</t>
  </si>
  <si>
    <t>ISBRE</t>
  </si>
  <si>
    <t>ITAU UNIBANCO</t>
  </si>
  <si>
    <t>ATIVO - EM CRIAÇÃO POR CISÃO COM MANUTENÇÃO DO CNPB / DESTINO</t>
  </si>
  <si>
    <t>ITAUSAINDL</t>
  </si>
  <si>
    <t>JOHNSON</t>
  </si>
  <si>
    <t>JUSPREV</t>
  </si>
  <si>
    <t>KPMG PREV</t>
  </si>
  <si>
    <t>LILLYPREV</t>
  </si>
  <si>
    <t>MAIS FUTURO</t>
  </si>
  <si>
    <t>MAIS VIDA PREV</t>
  </si>
  <si>
    <t>MARCOPREV</t>
  </si>
  <si>
    <t>MAUA PREV</t>
  </si>
  <si>
    <t>MBPREV</t>
  </si>
  <si>
    <t>MC PREV</t>
  </si>
  <si>
    <t>MENDESPREV</t>
  </si>
  <si>
    <t>MERCERPREV</t>
  </si>
  <si>
    <t>METRUS</t>
  </si>
  <si>
    <t>MONGERAL</t>
  </si>
  <si>
    <t>MSD PREV</t>
  </si>
  <si>
    <t>MULTIBRA</t>
  </si>
  <si>
    <t>MULTIBRA INSTITUIDOR</t>
  </si>
  <si>
    <t>MULTICOOP</t>
  </si>
  <si>
    <t>MULTIPENSIONS</t>
  </si>
  <si>
    <t>MULTIPLA</t>
  </si>
  <si>
    <t>MULTIPREV</t>
  </si>
  <si>
    <t>MÚTUOPREV</t>
  </si>
  <si>
    <t>NÉOS</t>
  </si>
  <si>
    <t>NUCLEOS</t>
  </si>
  <si>
    <t>OABPREV-GO</t>
  </si>
  <si>
    <t>OABPREV-MG</t>
  </si>
  <si>
    <t>OABPREVNORDESTE</t>
  </si>
  <si>
    <t>OABPREV-PR</t>
  </si>
  <si>
    <t>OABPREV-RJ</t>
  </si>
  <si>
    <t>OABPREV-RS</t>
  </si>
  <si>
    <t>OABPREV-SC</t>
  </si>
  <si>
    <t>OABPREV-SP</t>
  </si>
  <si>
    <t>ORIUS</t>
  </si>
  <si>
    <t>P&amp;G PREV</t>
  </si>
  <si>
    <t>PETROS</t>
  </si>
  <si>
    <t>PFIZER PREV</t>
  </si>
  <si>
    <t>PLANEJAR</t>
  </si>
  <si>
    <t>PORTOPREV</t>
  </si>
  <si>
    <t>PORTUS</t>
  </si>
  <si>
    <t>POSTALIS</t>
  </si>
  <si>
    <t>POUPREV</t>
  </si>
  <si>
    <t>PRECE</t>
  </si>
  <si>
    <t>PREV PEPSICO</t>
  </si>
  <si>
    <t>PREVBEP</t>
  </si>
  <si>
    <t>PREVCHEVRON</t>
  </si>
  <si>
    <t>PREVCOM-BRC</t>
  </si>
  <si>
    <t>PREVCOM-MG</t>
  </si>
  <si>
    <t>PREVCUMMINS</t>
  </si>
  <si>
    <t>PREVDATA</t>
  </si>
  <si>
    <t>PREVDOW</t>
  </si>
  <si>
    <t>PREVEME</t>
  </si>
  <si>
    <t>PREVEME II</t>
  </si>
  <si>
    <t>PREVES</t>
  </si>
  <si>
    <t>PREVHAB</t>
  </si>
  <si>
    <t>PREVI NOVARTIS</t>
  </si>
  <si>
    <t>PREVI/BB</t>
  </si>
  <si>
    <t>PREVIBAYER</t>
  </si>
  <si>
    <t>PREVIBOSCH</t>
  </si>
  <si>
    <t>PREVICAT</t>
  </si>
  <si>
    <t>PREVICEL</t>
  </si>
  <si>
    <t>PREVICOKE</t>
  </si>
  <si>
    <t>PREVIDÊNCIA USIMINAS</t>
  </si>
  <si>
    <t>PREVIDEXXONMOBIL</t>
  </si>
  <si>
    <t>PREVI-ERICSSON</t>
  </si>
  <si>
    <t>PREVIG</t>
  </si>
  <si>
    <t>PREVI-GM</t>
  </si>
  <si>
    <t>PREVIHONDA</t>
  </si>
  <si>
    <t>PREVIK</t>
  </si>
  <si>
    <t>PREVIM</t>
  </si>
  <si>
    <t>PREVINDUS</t>
  </si>
  <si>
    <t>ATIVO - EM INCORPORAÇÃO / INCORPORADO</t>
  </si>
  <si>
    <t>ATIVO - EM INCORPORAÇÃO / INCORPORADOR</t>
  </si>
  <si>
    <t>PREVINORTE</t>
  </si>
  <si>
    <t>PREVIP</t>
  </si>
  <si>
    <t>PREVIPLAN</t>
  </si>
  <si>
    <t>PREVIRB</t>
  </si>
  <si>
    <t>PREVISC</t>
  </si>
  <si>
    <t>PREVISCANIA</t>
  </si>
  <si>
    <t>PREVI-SIEMENS</t>
  </si>
  <si>
    <t>PREVISTIHL</t>
  </si>
  <si>
    <t>PREVNORDESTE</t>
  </si>
  <si>
    <t>PREVSAN</t>
  </si>
  <si>
    <t>PREVSOMPO</t>
  </si>
  <si>
    <t>PREVUNIAO</t>
  </si>
  <si>
    <t>PREVUNISUL</t>
  </si>
  <si>
    <t>PRHOSPER</t>
  </si>
  <si>
    <t>PROMON</t>
  </si>
  <si>
    <t>QUANTA</t>
  </si>
  <si>
    <t>RAIZPREV</t>
  </si>
  <si>
    <t>RANDONPREV</t>
  </si>
  <si>
    <t>RBS PREV</t>
  </si>
  <si>
    <t>REAL GRANDEZA</t>
  </si>
  <si>
    <t>RECKITTPREV</t>
  </si>
  <si>
    <t>REFER</t>
  </si>
  <si>
    <t>REGIUS</t>
  </si>
  <si>
    <t>RJPREV</t>
  </si>
  <si>
    <t>ROCHEPREV</t>
  </si>
  <si>
    <t>RS-PREV</t>
  </si>
  <si>
    <t>RUMOS</t>
  </si>
  <si>
    <t>SABESPREV</t>
  </si>
  <si>
    <t>SANTANDERPREVI</t>
  </si>
  <si>
    <t>SAO BERNARDO</t>
  </si>
  <si>
    <t>SAO FRANCISCO</t>
  </si>
  <si>
    <t>SAO RAFAEL</t>
  </si>
  <si>
    <t>SARAH PREVIDÊNCIA</t>
  </si>
  <si>
    <t>SBOTPREV</t>
  </si>
  <si>
    <t>SCPREV</t>
  </si>
  <si>
    <t>SEBRAE PREVIDENCIA</t>
  </si>
  <si>
    <t>SEGURIDADE</t>
  </si>
  <si>
    <t>SERGUS</t>
  </si>
  <si>
    <t>SERPROS</t>
  </si>
  <si>
    <t>SIAS</t>
  </si>
  <si>
    <t>SICOOB PREVI</t>
  </si>
  <si>
    <t>SILIUS</t>
  </si>
  <si>
    <t>SISTEL</t>
  </si>
  <si>
    <t>SOMUPP</t>
  </si>
  <si>
    <t>SP-PREVCOM</t>
  </si>
  <si>
    <t>SUL PREVIDÊNCIA</t>
  </si>
  <si>
    <t>SUPRE</t>
  </si>
  <si>
    <t>SUPREV</t>
  </si>
  <si>
    <t>SYNGENTA PREVI</t>
  </si>
  <si>
    <t>TELOS</t>
  </si>
  <si>
    <t>TETRA PAK PREV</t>
  </si>
  <si>
    <t>TEXPREV</t>
  </si>
  <si>
    <t>TOYOTA PREVI</t>
  </si>
  <si>
    <t>TRAMONTINAPREV</t>
  </si>
  <si>
    <t>UASPREV</t>
  </si>
  <si>
    <t>ULTRAPREV</t>
  </si>
  <si>
    <t>UNILEVERPREV</t>
  </si>
  <si>
    <t>UNIPREVI</t>
  </si>
  <si>
    <t>UNISYS-PREVI</t>
  </si>
  <si>
    <t>VALIA</t>
  </si>
  <si>
    <t>VALUE PREV</t>
  </si>
  <si>
    <t>VBPP</t>
  </si>
  <si>
    <t>VEXTY</t>
  </si>
  <si>
    <t>VIKINGPREV</t>
  </si>
  <si>
    <t>VISÃO PREV</t>
  </si>
  <si>
    <t>VIVA</t>
  </si>
  <si>
    <t>VOITH PREV</t>
  </si>
  <si>
    <t>VWPP</t>
  </si>
  <si>
    <t>WEG</t>
  </si>
  <si>
    <t>Nome Plano</t>
  </si>
  <si>
    <t>Sigla Plano</t>
  </si>
  <si>
    <t>Modalidade
Plano</t>
  </si>
  <si>
    <t>Sigla EFPC</t>
  </si>
  <si>
    <t>População</t>
  </si>
  <si>
    <t>CARTEIRA DE PECÚLIOS</t>
  </si>
  <si>
    <t>CAPEC</t>
  </si>
  <si>
    <t>Benefício Definido</t>
  </si>
  <si>
    <t>PLANO DE BENEFÍCIOS DEFINIDOS</t>
  </si>
  <si>
    <t>PLANO BD</t>
  </si>
  <si>
    <t>PLANO PETROS DO SISTEMA PETROBRAS NÃO REPACTUADOS</t>
  </si>
  <si>
    <t>PLANO PETROS NÃO REPACTUADOS</t>
  </si>
  <si>
    <t>PLANO DE BENEFÍCIO DEFINIDO</t>
  </si>
  <si>
    <t>PLANO DE BENEFÍCIOS PLENUS</t>
  </si>
  <si>
    <t>PLENUS</t>
  </si>
  <si>
    <t>PLANO DE COMPLEMENTAÇÃO DE APOSENTADORIA - PCA</t>
  </si>
  <si>
    <t>PCA</t>
  </si>
  <si>
    <t>PLANO ULTRAPREV DE SUPLEMENTAÇÃO DE BENEFÍCIOS</t>
  </si>
  <si>
    <t>Contribuição Definida</t>
  </si>
  <si>
    <t>PLANO DE BENEFÍCIO DEFINIDO ELOS/ELETROSUL</t>
  </si>
  <si>
    <t>BD-ELOS/ELETROSUL</t>
  </si>
  <si>
    <t>PLANO BD - ELOS/ENGIE</t>
  </si>
  <si>
    <t>BD-ELOS/ENGIE</t>
  </si>
  <si>
    <t>PLANO DE BENEFÍCIOS A/B</t>
  </si>
  <si>
    <t>PLANO A/B</t>
  </si>
  <si>
    <t>PLANO DE BENEFÍCIOS PREVIDENCIÁRIOS Nº 002</t>
  </si>
  <si>
    <t>PBP Nº 2</t>
  </si>
  <si>
    <t>PBD</t>
  </si>
  <si>
    <t>PLANO DE BENEFÍCIOS I</t>
  </si>
  <si>
    <t>PLANO EX-AUTÁRQUICOS DE BENEFÍCIO</t>
  </si>
  <si>
    <t>PLANO PREVIDENCIAL A</t>
  </si>
  <si>
    <t>PLANO A</t>
  </si>
  <si>
    <t>REGULAMENTO DO PLANO DE BENEFÍCIOS - REG/REPLAN</t>
  </si>
  <si>
    <t>REG/REPLAN</t>
  </si>
  <si>
    <t>REGULAMENTO GERAL</t>
  </si>
  <si>
    <t>REGULAMENTO COMPLEMENTAR Nº 01 DO PLANO DE BENEFICIOS</t>
  </si>
  <si>
    <t>REGULAMENTO COMPLEMENTAR Nº 01</t>
  </si>
  <si>
    <t>REGULAMENTO COMPLEMENTAR Nº 02 DO PLANO DE BENEFICIOS</t>
  </si>
  <si>
    <t>REGULAMENTO COMPLEMENTAR Nº 02</t>
  </si>
  <si>
    <t>PLANO BÁSICO DO GEIPREV</t>
  </si>
  <si>
    <t>PLANO DE BENEFÍCIOS PORTUS 1</t>
  </si>
  <si>
    <t>PBP1</t>
  </si>
  <si>
    <t>PLANO DE RENDA VINCULADA - PRV</t>
  </si>
  <si>
    <t>PRV</t>
  </si>
  <si>
    <t>PLANO DE BENEFÍCIO DEFINIDO DA PATROCINADORA CPTM</t>
  </si>
  <si>
    <t>PLANO CPTM</t>
  </si>
  <si>
    <t>PLANO BÁSICO DE PREVIDÊNCIA COMPLEMENTAR - EMBRAPA</t>
  </si>
  <si>
    <t>EMBRAPA  BD</t>
  </si>
  <si>
    <t>2.EMBRATER - PLANO DE BENEFÍCIO DEFINIDO</t>
  </si>
  <si>
    <t>2.EMBRATER - PLANO BD</t>
  </si>
  <si>
    <t>PLANO DE BENEFÍCIOS FAF</t>
  </si>
  <si>
    <t>PLANO FAF</t>
  </si>
  <si>
    <t>PLANO DE BENEFÍCIOS CONAB</t>
  </si>
  <si>
    <t>PLANO</t>
  </si>
  <si>
    <t>PLANO DE BENEFÍCIOS 002</t>
  </si>
  <si>
    <t>PLANO N.º 002</t>
  </si>
  <si>
    <t>PREVIDENCIÁRIO SUPLEMENTAR À PREVIDÊNCIA SOCIAL</t>
  </si>
  <si>
    <t>PPSPS</t>
  </si>
  <si>
    <t>PB I</t>
  </si>
  <si>
    <t>PLANO ALPHA DE BENEFÍCIOS</t>
  </si>
  <si>
    <t>PLANO ALPHA</t>
  </si>
  <si>
    <t>PLANO BÁSICO DE BENEFÍCIOS</t>
  </si>
  <si>
    <t>PBB</t>
  </si>
  <si>
    <t>PLANO DE PREVIDÊNCIA COMPLEMENTAR</t>
  </si>
  <si>
    <t>PPC</t>
  </si>
  <si>
    <t>PLANO UNIFICADO DE BENEFÍCIO DEFINIDO  BD</t>
  </si>
  <si>
    <t>PLANO UNIFICADO BD</t>
  </si>
  <si>
    <t>PLANO DE BENEFÍCIOS DEFINIDO</t>
  </si>
  <si>
    <t>PLANO COMPLEMENTAR À PREVIDÊNCIA SOCIAL</t>
  </si>
  <si>
    <t>BD ELETROBRÁS</t>
  </si>
  <si>
    <t>PLANO BÁSICO DE BENEFÍCIOS - PBB</t>
  </si>
  <si>
    <t>PLANO DE BENEFÍCIOS SANPREV I</t>
  </si>
  <si>
    <t>PLANO I</t>
  </si>
  <si>
    <t>Contribuição Variável</t>
  </si>
  <si>
    <t>PLANO DE SUPLEMENTAÇÃO DE APOSENTADORIAS E PENSÃO - PSAP/CESP B1</t>
  </si>
  <si>
    <t>PSAP/CESP B1</t>
  </si>
  <si>
    <t>PLANO DE SUPLEMENTAÇÃO DE APOSENTADORIAS E PENSÃO PSAP/ELEKTRO</t>
  </si>
  <si>
    <t>PSAP/ELEKTRO</t>
  </si>
  <si>
    <t>PLANO DE SUPLEMENTAÇÃO DE APOSENTADORIAS E PENSÃO - RIO PARANAPANEMA ENERGIA</t>
  </si>
  <si>
    <t>PSAP/RIO PARANAPANEMA ENERGIA</t>
  </si>
  <si>
    <t>PLANO DE SUPLEMENTAÇÃO DE APOSENTADORIAS E PENSÃO PSAP/AES B</t>
  </si>
  <si>
    <t>PSAP/AES BRASIL</t>
  </si>
  <si>
    <t>PLANO DE SUPLEMENTAÇÃO DE APOSENTADORIAS E PENSÃO-CTEEP</t>
  </si>
  <si>
    <t>PSAP/CTEEP</t>
  </si>
  <si>
    <t>PLANO DE PREVIDÊNCIA COMPLEMENTAR CPFL - PPCPFL</t>
  </si>
  <si>
    <t>PPCPFL</t>
  </si>
  <si>
    <t>PLANO DE APOSENTADORIAS E PENSÃO CV DOS EMPREGADOS DA FUNDAÇÃO CESP - PAP - CV</t>
  </si>
  <si>
    <t>PAP-CV</t>
  </si>
  <si>
    <t>PLANO RP2 - (EX-MINASCAIXA)</t>
  </si>
  <si>
    <t>PREVIMINAS</t>
  </si>
  <si>
    <t>PB1</t>
  </si>
  <si>
    <t>PLANO DE BENEFÍCIOS PREVIDENCIÁRIOS - BDMG</t>
  </si>
  <si>
    <t>BDMG</t>
  </si>
  <si>
    <t>PLANO DE BENEFÍCIOS BD NÚMERO 001</t>
  </si>
  <si>
    <t>BD 001 FUNCORSAN</t>
  </si>
  <si>
    <t>PLANO DE BENEFÍCIO DEFINIDO CIFRÃO - PBDC</t>
  </si>
  <si>
    <t>CIFRÃO</t>
  </si>
  <si>
    <t>PLANO DE APOSENTADORIA COMPLEMENTAR</t>
  </si>
  <si>
    <t>PAC</t>
  </si>
  <si>
    <t>PLANO II DA RGE</t>
  </si>
  <si>
    <t>II DA RGE</t>
  </si>
  <si>
    <t>PLANO ÚNICO DA CEEE</t>
  </si>
  <si>
    <t>ÚNICO DA CEEE</t>
  </si>
  <si>
    <t>PLANO ÚNICO DA CGTEE</t>
  </si>
  <si>
    <t>ÚNICO DA CGTEE</t>
  </si>
  <si>
    <t>PLANO I DA RGE</t>
  </si>
  <si>
    <t>I DA RGE</t>
  </si>
  <si>
    <t>PBI</t>
  </si>
  <si>
    <t>PLANO DE SUPLEMENTAÇÃO DA MÉDIA SALARIAL</t>
  </si>
  <si>
    <t>PLANO DE SUPLEMENTAÇÃO</t>
  </si>
  <si>
    <t>RESANA</t>
  </si>
  <si>
    <t>PLANO DE PECÚLIOS</t>
  </si>
  <si>
    <t>PECÚLIO</t>
  </si>
  <si>
    <t>PLANO DE BENEFÍCIOS 1</t>
  </si>
  <si>
    <t>PLANO COMSHELL BD SALDADO</t>
  </si>
  <si>
    <t>BD SALDADO</t>
  </si>
  <si>
    <t>PLANO DE APOSENTADORIA BÁSICO</t>
  </si>
  <si>
    <t>00001</t>
  </si>
  <si>
    <t>BFS</t>
  </si>
  <si>
    <t>PLANO DE PREVIDÊNCIA COMPLEMENTAR SÃO BERNARDO</t>
  </si>
  <si>
    <t>SÃO BERNARDO</t>
  </si>
  <si>
    <t>PREVIDENCIARIO CELETISTA</t>
  </si>
  <si>
    <t>PLANO DE BENEFÍCIOS DE BENEFICIO DEFINIDO</t>
  </si>
  <si>
    <t>PLANO DE BENEFÍCIO SERGUS SALDADO</t>
  </si>
  <si>
    <t>PSBD</t>
  </si>
  <si>
    <t>PLANO DE BENEFÍCIOS PREVIDENCIÁRIOS CAVA</t>
  </si>
  <si>
    <t>PLANO CAVA</t>
  </si>
  <si>
    <t>BÁSICO</t>
  </si>
  <si>
    <t>PLANO DE BENEFÍCIOS DA IBM BRASIL</t>
  </si>
  <si>
    <t>IBM BD</t>
  </si>
  <si>
    <t>PLANO DE BENEFÍCIOS DEFINIDOS UBB PREV</t>
  </si>
  <si>
    <t>PLANO BÁSICO</t>
  </si>
  <si>
    <t>PLANO DE BENEFÍCIOS SERPRO I</t>
  </si>
  <si>
    <t>PS-I</t>
  </si>
  <si>
    <t>PLANO BASICO - PARTICIPANTES DOS GRUPOS G0, G1 E G2</t>
  </si>
  <si>
    <t>PLANO DE APOSENTADORIA</t>
  </si>
  <si>
    <t>PLANO DE BENEFÍCIO DEFINIDO ELETRA 01</t>
  </si>
  <si>
    <t>PLANO BD ELETRA 01</t>
  </si>
  <si>
    <t>FAELCEBD</t>
  </si>
  <si>
    <t>PLANO BÁSICO DE BENEFÍCIOS BD DA EPAGRI</t>
  </si>
  <si>
    <t>EPAGRI BD</t>
  </si>
  <si>
    <t>PLANO DE BENEFICIOS DEFINIDOS</t>
  </si>
  <si>
    <t>PLANO DE BENEFÍCIO DEFINIDO PREVUNIÃO</t>
  </si>
  <si>
    <t>ÚNICO</t>
  </si>
  <si>
    <t>PLANO DE BENEFÍCIOS PANATLÂNTICA</t>
  </si>
  <si>
    <t>PANATLANTICA</t>
  </si>
  <si>
    <t>PLANO DE BENEFÍCIO I - PBD-I</t>
  </si>
  <si>
    <t>PBD-I</t>
  </si>
  <si>
    <t>PLANO DE BENEFÍCIOS ENERGISA SUDESTE</t>
  </si>
  <si>
    <t>ENERGISA SUDESTE</t>
  </si>
  <si>
    <t>PLANO DE BENEFÍCIOS N.º 001 - BROOKLYN</t>
  </si>
  <si>
    <t>PB 001</t>
  </si>
  <si>
    <t>PLANO DE BENEFICIOS I</t>
  </si>
  <si>
    <t>PLANO DE BENEFÍCIOS FUCAP</t>
  </si>
  <si>
    <t>PLANO DE BENEFÍCIOS PREVIDENCIAIS</t>
  </si>
  <si>
    <t>PLANO DE BENEFÍCIOS PQ PREV</t>
  </si>
  <si>
    <t>PQ PREV</t>
  </si>
  <si>
    <t>PLANO DE BENEFÍCIO DEFINIDO UNILEVERPREV</t>
  </si>
  <si>
    <t>BD UNILEVERPREV</t>
  </si>
  <si>
    <t>PLANO BÁSICO-EMATER</t>
  </si>
  <si>
    <t>EMATER BD</t>
  </si>
  <si>
    <t>MOTRISA</t>
  </si>
  <si>
    <t>PLANO DE BENEFÍCIOS SPAL</t>
  </si>
  <si>
    <t>SPAL</t>
  </si>
  <si>
    <t>PLANO DE BENEFÍCIOS PREVIDENCIÁRIOS - FUSANPREV</t>
  </si>
  <si>
    <t>FUSANPREV</t>
  </si>
  <si>
    <t>PLANO I DE BENEFICIOS SALDADO</t>
  </si>
  <si>
    <t>BD I</t>
  </si>
  <si>
    <t>PLANO BÁSICO-EPAMIG</t>
  </si>
  <si>
    <t>EPAMIG  BD</t>
  </si>
  <si>
    <t>PLANO FUNBEP I</t>
  </si>
  <si>
    <t>PLANO DE BENEFÍCIOS I - AEROMOT</t>
  </si>
  <si>
    <t>PLANO I - AEROMOT</t>
  </si>
  <si>
    <t>AERUS</t>
  </si>
  <si>
    <t>PLANO DE BENEFÍCIOS I - TRANSBRASIL</t>
  </si>
  <si>
    <t>PLANO I - TRANSBRASIL</t>
  </si>
  <si>
    <t>PLANO II DE BENEFÍCIOS</t>
  </si>
  <si>
    <t>BD II</t>
  </si>
  <si>
    <t>PLANO DE SUPLEMENTAÇÃO DE APOSENTADORIA E PENSÃO PSAP/BANDEIRANTE</t>
  </si>
  <si>
    <t>PSAP/BANDEIRANTE</t>
  </si>
  <si>
    <t>PLANO DE SUPLEMENTAÇÃO DE APOSENTADORIAS E PENSÃO PSAP/EMAE</t>
  </si>
  <si>
    <t>PSAP/EMAE</t>
  </si>
  <si>
    <t>PLANO DE SUPLEMENTAÇÃO DE APOSENTADORIAS E PENSÃO PSAP/ELETROPAULO</t>
  </si>
  <si>
    <t>PSAP/ELETROPAULO</t>
  </si>
  <si>
    <t>PLANO DE SUPLEMENTAÇÃO DE APOSENTADORIAS E PENSÃO PSAP/PIRATININGA</t>
  </si>
  <si>
    <t>PSAP/PIRATININGA</t>
  </si>
  <si>
    <t>PLANO RP3</t>
  </si>
  <si>
    <t>RP3 - CDI</t>
  </si>
  <si>
    <t>PLANO RP9</t>
  </si>
  <si>
    <t>RP9 - COHAB</t>
  </si>
  <si>
    <t>PLANO RP1</t>
  </si>
  <si>
    <t>RP1 - COPASA</t>
  </si>
  <si>
    <t>PLANO  BD</t>
  </si>
  <si>
    <t>PLANO DE BENEFÍCIOS DA PREVEME</t>
  </si>
  <si>
    <t>TRIEL</t>
  </si>
  <si>
    <t>GRUPO PAULISTA DE ENERGIA</t>
  </si>
  <si>
    <t>CIA PAULISTA</t>
  </si>
  <si>
    <t>PLANO DE BENEFÍCIO PRECE I</t>
  </si>
  <si>
    <t>PRECE I</t>
  </si>
  <si>
    <t>PLANO DE BENEFÍCIOS DEFINIDO DA ECOS</t>
  </si>
  <si>
    <t>PLANO DE BENEFÍCIOS GREIF</t>
  </si>
  <si>
    <t>GREIF</t>
  </si>
  <si>
    <t>PLANO DE BENEFÍCIOS FRANPREV</t>
  </si>
  <si>
    <t>PLANO FRANPREV</t>
  </si>
  <si>
    <t>PLANO DE BENEFÍCIOS PREVIDENCIAIS DOS EMPREGADOS DA CAPESESP</t>
  </si>
  <si>
    <t>PLANO DOS BENEFÍCIOS PREVIDENCIAIS DOS SERVIDORES DA FUNASA</t>
  </si>
  <si>
    <t>FUNASA</t>
  </si>
  <si>
    <t>PPCHT</t>
  </si>
  <si>
    <t>PLANO DE BENEFÍCIOS DEFINIDO JOHNSON</t>
  </si>
  <si>
    <t>PLANO DE APOSENTADORIA SCANIA</t>
  </si>
  <si>
    <t>PLANO DE BENEFÍCIOS PREBEG</t>
  </si>
  <si>
    <t>PREBEG</t>
  </si>
  <si>
    <t>APOSENTADORIA</t>
  </si>
  <si>
    <t>PLANO DUPREV BD</t>
  </si>
  <si>
    <t>DUPREV</t>
  </si>
  <si>
    <t>PLANO DE BENEFÍCIOS COOPERCOTIA</t>
  </si>
  <si>
    <t>PBCOOPER</t>
  </si>
  <si>
    <t>PLANO BD - FIOPREV</t>
  </si>
  <si>
    <t>BDF</t>
  </si>
  <si>
    <t>FIOPREV</t>
  </si>
  <si>
    <t>PLANO DE BENEFÍCIO DEFINIDO EQUATORIAL PIAUÍ</t>
  </si>
  <si>
    <t>BD EQUATORIAL PIAUÍ</t>
  </si>
  <si>
    <t>PLANO DE BENEFÍCIOS ACESITA</t>
  </si>
  <si>
    <t>ACESITA</t>
  </si>
  <si>
    <t>PLANO DE BENEFÍCIOS BD-01</t>
  </si>
  <si>
    <t>BD-01</t>
  </si>
  <si>
    <t>PLANO DE BENEFÍCIOS DA SÃO PAULO ALPARGATAS</t>
  </si>
  <si>
    <t>SPASAPREV</t>
  </si>
  <si>
    <t>PLANO DE APOSENTADORIA PREVIPLAN</t>
  </si>
  <si>
    <t>PLANO DE APOSENTADORIA PREVI-GM</t>
  </si>
  <si>
    <t>PLANO BEP</t>
  </si>
  <si>
    <t>PBEP</t>
  </si>
  <si>
    <t>PLANO DE BENEFÍCIOS N.º 003 - USIBA</t>
  </si>
  <si>
    <t>PB USIBA</t>
  </si>
  <si>
    <t>PLANO DE BENEFÍCIOS N.º 005 - PIRATINI</t>
  </si>
  <si>
    <t>PB PIRATINI</t>
  </si>
  <si>
    <t>PLANO PREVIDENCIÁRIO DE BENEFICIOS DEFINIDOS</t>
  </si>
  <si>
    <t>PLANO DE APOSENTADORIA CITIBANK</t>
  </si>
  <si>
    <t>PLANO BÁSICO CITIBANK</t>
  </si>
  <si>
    <t>PLANO DE APOSENTADORIA SUPLEMENTAR CITIBANK</t>
  </si>
  <si>
    <t>PLANO SUPLEMENTAR CITIBANK</t>
  </si>
  <si>
    <t>BENEFÍCIO DEFINIDO</t>
  </si>
  <si>
    <t>PLANO DE BENEFÍCIO DEFINIDO (BÁSICO)</t>
  </si>
  <si>
    <t>PLANO DE BENEFÍCIO BD-1</t>
  </si>
  <si>
    <t>PLANO BD-1</t>
  </si>
  <si>
    <t>PLANO DE BENEFICIOS ELETRICAS - BD I</t>
  </si>
  <si>
    <t>ELETRICAS - BD I</t>
  </si>
  <si>
    <t>PLANO DE BENEFÍCIOS UNISYS BRASIL</t>
  </si>
  <si>
    <t>UB</t>
  </si>
  <si>
    <t>PLANO DE BENEFICIO SUPLETIVO DO GASIUS</t>
  </si>
  <si>
    <t>PLANO DE APOSENTADORIA BOSCH</t>
  </si>
  <si>
    <t>PLANO DE APOSENTADORIA BASF</t>
  </si>
  <si>
    <t>PLANO DE BENEFÍCIOS BANESPREV I</t>
  </si>
  <si>
    <t>PLANO BANESPREV I</t>
  </si>
  <si>
    <t>PLANO DE BENEFÍCIOS PREVISC-FIESC</t>
  </si>
  <si>
    <t>PREVISC - FIESC</t>
  </si>
  <si>
    <t>PLANO DE BENEFÍCIO DEFINIDO FUNASA</t>
  </si>
  <si>
    <t>BD FUNASA</t>
  </si>
  <si>
    <t>PLANO BD Nº 02-A</t>
  </si>
  <si>
    <t>PLANO PREVIDENCIAL RP7</t>
  </si>
  <si>
    <t>RP7 - COMIG</t>
  </si>
  <si>
    <t>PLANO DE BENEFÍCIOS SOLUTIAPREV</t>
  </si>
  <si>
    <t>SOLUTIAPREV</t>
  </si>
  <si>
    <t>PLANO DE BENEFÍCIOS PREVMON</t>
  </si>
  <si>
    <t>PLANO DE BENEFÍCIOS</t>
  </si>
  <si>
    <t>PLANO CORRENTE DE BENEFICIO DEFINIDO</t>
  </si>
  <si>
    <t>CNI / IEL - PREVIND I</t>
  </si>
  <si>
    <t>SENAI DN - PREVIND</t>
  </si>
  <si>
    <t>SESI DN- PREVIND</t>
  </si>
  <si>
    <t>PLANO DE APOSENTADORIA RESAPREV</t>
  </si>
  <si>
    <t>RESAPREV</t>
  </si>
  <si>
    <t>PLANO DE APOSENTADORIA DA XEROX COMÉRCIO E INDÚSTRIA LTDA</t>
  </si>
  <si>
    <t>PLANO XCI</t>
  </si>
  <si>
    <t>PLANO DE BENEFÍCIOS CETIQT (PREVIND)</t>
  </si>
  <si>
    <t>CETIQT (PREVIND)</t>
  </si>
  <si>
    <t>PLANO DE APOSENTADORIA SUPLEMENTAR</t>
  </si>
  <si>
    <t>PLANO SUPLEMENTAR</t>
  </si>
  <si>
    <t>PLANO DE APOSENTADORIA PREVISTIHL</t>
  </si>
  <si>
    <t>PLANO DE CONTRIBUIÇÃO DEFINIDA GERDAU</t>
  </si>
  <si>
    <t>PLANO CD GERDAU</t>
  </si>
  <si>
    <t>PRECIN - PLANO DE PREVIDÊNCIA COMPLEMENTAR INDUSTRIAL</t>
  </si>
  <si>
    <t>PRECIN</t>
  </si>
  <si>
    <t>BENEFÍCIOS 01-A</t>
  </si>
  <si>
    <t>01-A</t>
  </si>
  <si>
    <t>PLANO DE APOSENTADORIA CARGILLPREV</t>
  </si>
  <si>
    <t>CARGILLPREV PREVIDENCIAL</t>
  </si>
  <si>
    <t>PLANO DE BENEFÍCIOS ESCELSOS I</t>
  </si>
  <si>
    <t>PLANO DE BENEFÍCIOS PREVIM TRADICIONAL</t>
  </si>
  <si>
    <t>PREVIM TRADICIONAL</t>
  </si>
  <si>
    <t>PLANO DE BENEFÍCIO DEFINIDO - PBD</t>
  </si>
  <si>
    <t>PLANO DE BENEFÍCIOS FIBRA</t>
  </si>
  <si>
    <t>PLANO DE PECÚLIO</t>
  </si>
  <si>
    <t>MONTREALBANK</t>
  </si>
  <si>
    <t>PB</t>
  </si>
  <si>
    <t>PLANO DE BENEFÍCIOS PREVIDENCIÁRIO I</t>
  </si>
  <si>
    <t>PBPI</t>
  </si>
  <si>
    <t>PLANO DE BENEFÍCIOS PREVIDA</t>
  </si>
  <si>
    <t>PREVIDA</t>
  </si>
  <si>
    <t>PLANO DE BENEFÍCIOS PMPREV</t>
  </si>
  <si>
    <t>PMPREV</t>
  </si>
  <si>
    <t>PLANO DE BENEFÍCIOS PREVIND-SENAI-BA</t>
  </si>
  <si>
    <t>SENAI - BA (PREVIND)</t>
  </si>
  <si>
    <t>PLANO DE BENEFÍCIOS PREVIDENCIÁRIOS Nº 01</t>
  </si>
  <si>
    <t>PLANO DE BENEFÍCIOS DE PREVISAM I - SENAI-AM</t>
  </si>
  <si>
    <t>SENAI - AM</t>
  </si>
  <si>
    <t>PLANO DE BENEFÍCIOS PREVIDENCIÁRIOS DA FASERN - 001</t>
  </si>
  <si>
    <t>PLANO DE BENEFÍCIO DEFINIDO MULTIPATROCINADO</t>
  </si>
  <si>
    <t>PLANO ALCOA DE SEGURIDADE SOCIAL</t>
  </si>
  <si>
    <t>PLANO DE BENEFÍCIOS BD PREVICOKE</t>
  </si>
  <si>
    <t>PREVICOKE BD</t>
  </si>
  <si>
    <t>PLANO DE BENEFÍCIOS DA GRACE DO BRASIL LTDA</t>
  </si>
  <si>
    <t>GRACE PREV</t>
  </si>
  <si>
    <t>PLANO BP PREV</t>
  </si>
  <si>
    <t>BP PREV</t>
  </si>
  <si>
    <t>FIEB PREVIND BAHIA - FIEB/IEL-BA</t>
  </si>
  <si>
    <t>FIEB</t>
  </si>
  <si>
    <t>PLANO DE BENEFÍCIOS PREVIND - SESI/BA</t>
  </si>
  <si>
    <t>SESI - BA - PREVIND</t>
  </si>
  <si>
    <t>PLANO DE BENEFÍCIOS CRYOVAC PREV</t>
  </si>
  <si>
    <t>CRYOVAC PREV</t>
  </si>
  <si>
    <t>PLANO DE BENEFÍCIOS PREVIND SENAI-RS</t>
  </si>
  <si>
    <t>PREVIND SENAI/RS</t>
  </si>
  <si>
    <t>PLANO DE BENEFICIOS MAGNUS</t>
  </si>
  <si>
    <t>MAGNUS</t>
  </si>
  <si>
    <t>PLANO I DE APOSENTADORIA DO GRUPO MARSH BRASIL</t>
  </si>
  <si>
    <t>J&amp;H</t>
  </si>
  <si>
    <t>PLANO DE BENEFÍCIOS LUFTHANSA</t>
  </si>
  <si>
    <t>LUFTHANSA</t>
  </si>
  <si>
    <t>SENAI - ES</t>
  </si>
  <si>
    <t>SESI - ES</t>
  </si>
  <si>
    <t>PLANO MOBIL I</t>
  </si>
  <si>
    <t>PLANO DE APOSENTADORIA GOODYEAR</t>
  </si>
  <si>
    <t>GPP</t>
  </si>
  <si>
    <t>GOODYEAR</t>
  </si>
  <si>
    <t>PLANO DE APOSENTADORIA MERCER</t>
  </si>
  <si>
    <t>SERVIÇO NACIONAL DE APRENDIZAGEM INDUSTRIAL - RS</t>
  </si>
  <si>
    <t>SENAI RS</t>
  </si>
  <si>
    <t>SHARPLES-STOKES S.A</t>
  </si>
  <si>
    <t>ATOFINA BRASIL QUIMICA LTDA</t>
  </si>
  <si>
    <t>WALLACE &amp; TIERNAN DO BRASIL INDUSTRIA E COMERCIO LTDA</t>
  </si>
  <si>
    <t xml:space="preserve">WALLACE &amp; TIERNAN DO BRASIL INDUSTRIA E </t>
  </si>
  <si>
    <t>PLANO DE PREVIDÊNCIA EATONPREV</t>
  </si>
  <si>
    <t>EATONPREV</t>
  </si>
  <si>
    <t>PLANO DE BENEFÍCIOS LOSANGO I - PARTE BÁSICA</t>
  </si>
  <si>
    <t>LOSANGO I - PARTE BÁSICA</t>
  </si>
  <si>
    <t>PLANO BÁSICO ITAULAM</t>
  </si>
  <si>
    <t>PLANO DE BENEFÍCIOS LOSANGO I - PARTE SUPLEMENTAR</t>
  </si>
  <si>
    <t>LOSANGO I - PARTE SUPLEMENTAR</t>
  </si>
  <si>
    <t>PLANO SUPLEMENTAR ITAULAM</t>
  </si>
  <si>
    <t>PLANO DE APOSENTADORIA DA DANAPREV</t>
  </si>
  <si>
    <t>PLANO DE BENEFICIOS TEXPREV</t>
  </si>
  <si>
    <t>PLANO DE CONTRIBUIÇÃO DEFINIDA PREVDOW</t>
  </si>
  <si>
    <t>PLANO VIVA DE PREVIDÊNCIA E PECÚLIO</t>
  </si>
  <si>
    <t>VIVAPREV</t>
  </si>
  <si>
    <t>PLANO DE BENEFÍCIOS PREVIND SESI/RS</t>
  </si>
  <si>
    <t>PREVIND SESI/RS</t>
  </si>
  <si>
    <t>PLANO DE BENEFÍCIOS BÁSICO</t>
  </si>
  <si>
    <t>PLANO DE COMPLEMENTAÇÃO DE APOSENTADORIA E PENSÃO - SISTEMA FCEMG</t>
  </si>
  <si>
    <t>PLANO DE BENEFÍCIOS BD</t>
  </si>
  <si>
    <t>PLANO DE BENEFÍCIOS NADIRPREV</t>
  </si>
  <si>
    <t>NADIRPREV</t>
  </si>
  <si>
    <t>SESI RS</t>
  </si>
  <si>
    <t>PLANO DE BENEFÍCIOS DO GRUPO BMP</t>
  </si>
  <si>
    <t>BMP</t>
  </si>
  <si>
    <t>PLANO BD - RJU</t>
  </si>
  <si>
    <t>BDR</t>
  </si>
  <si>
    <t>PLANO DE APOSENTADORIA CREDICARD</t>
  </si>
  <si>
    <t>PLANO BÁSICO CREDICARD</t>
  </si>
  <si>
    <t>PLANO DE APOSENTADORIA SUPLEMENTAR CREDICARD</t>
  </si>
  <si>
    <t>PLANO SUPLEMENTAR CREDICARD</t>
  </si>
  <si>
    <t>PLANO DE BENEFICIOS DA SISTEL - PBS-A</t>
  </si>
  <si>
    <t>PBS-A</t>
  </si>
  <si>
    <t>PLANO DE BENEFÍCIOS BAHEMA A</t>
  </si>
  <si>
    <t>BAHEMA - PLANO A</t>
  </si>
  <si>
    <t>PLANO DE BENEFÍCIOS SUPLEMENTAR AO REGIME JURÍDICO ÚNICO</t>
  </si>
  <si>
    <t>PBSRJU</t>
  </si>
  <si>
    <t>PLANO DE APOSENTADORIA FIBERPREV</t>
  </si>
  <si>
    <t>FIBERPREV</t>
  </si>
  <si>
    <t>PLANO DE BENEFÍCIOS WEG</t>
  </si>
  <si>
    <t>WSS</t>
  </si>
  <si>
    <t>PLANO DE BENEFICIOS ORICA</t>
  </si>
  <si>
    <t>ORICA</t>
  </si>
  <si>
    <t>PLANO DE APOSENTADORIA PREVI-ERICSSON</t>
  </si>
  <si>
    <t>PLANO BÁSICO - BD</t>
  </si>
  <si>
    <t>PLANO DE APOSENTADORIA SUPLEMENTAR PREVI-ERICSSON</t>
  </si>
  <si>
    <t>PLANO SUPLEMENTAR - CV</t>
  </si>
  <si>
    <t>PLANO DE APOSENTADORIA MAUÁ PREV</t>
  </si>
  <si>
    <t>PLANO MAUÁ PREV</t>
  </si>
  <si>
    <t>PREVIDENCIARIO ESTATUTARIO</t>
  </si>
  <si>
    <t>PLANO B</t>
  </si>
  <si>
    <t>PLANO DE BENEFÍCIOS 8 - RP8</t>
  </si>
  <si>
    <t>PLANO DE BENEFÍCIOS BAXTER</t>
  </si>
  <si>
    <t>BAXTER</t>
  </si>
  <si>
    <t>PLANO DE APOSENTADORIA SUMITOMO MITSUI</t>
  </si>
  <si>
    <t>SUMITOMO MITSUI</t>
  </si>
  <si>
    <t>PLANO DE APOSENTADORIA SEGURIDADE</t>
  </si>
  <si>
    <t>PLANO DE BENEFÍCIOS 4 - RP4</t>
  </si>
  <si>
    <t>PLANO RP4 - MGS</t>
  </si>
  <si>
    <t>PLANO DE BENEFÍCIOS PREVIDENCIÁRIOS 001</t>
  </si>
  <si>
    <t>ELSTERPREV</t>
  </si>
  <si>
    <t>ELSTER</t>
  </si>
  <si>
    <t>PLANO DE APOSENTADORIA DA SANTANDERPREVI</t>
  </si>
  <si>
    <t>PLANO DE BENEFÍCIOS PREVISC-SENAI-PI</t>
  </si>
  <si>
    <t>PREVISC - SENAI-PI</t>
  </si>
  <si>
    <t>PLANO II DE APOSENTADORIA DO GRUPO MARSH BRASIL</t>
  </si>
  <si>
    <t>MARSH</t>
  </si>
  <si>
    <t>ITOCHU</t>
  </si>
  <si>
    <t>PLANO DE BENEFÍCIOS I DA PREVIDÊNCIA SUPLEMENTAR</t>
  </si>
  <si>
    <t>PLANO COMPLEMENTAR DE BENEFÍCIOS PREVIDENCIAIS DA FACEB</t>
  </si>
  <si>
    <t>PLANO COMPL. BENEF. PREV. DA FACEB</t>
  </si>
  <si>
    <t>PLANO DE BENEFÍCIOS DA PATROCINADORA SKY BRASIL SERVIÇOS LTDA</t>
  </si>
  <si>
    <t>SKY</t>
  </si>
  <si>
    <t>PLANO DE BENEFÍCIOS DA INOVAR PREVIDENCIA</t>
  </si>
  <si>
    <t>PLANO DE APOSENTADORIA DEUTSCHE BANK</t>
  </si>
  <si>
    <t>PLANO DE BENEFÍCIOS DEUTSCHE BANK</t>
  </si>
  <si>
    <t>PLANO DE BENEFÍCIOS CEMAT BD - I</t>
  </si>
  <si>
    <t>CEMAT BD - I</t>
  </si>
  <si>
    <t>PS</t>
  </si>
  <si>
    <t>PLANO DE BENEFÍCIOS PREVISC-FECOMÉRCIO/SESC</t>
  </si>
  <si>
    <t>PREVISC - FECOMERCIO / SESC - SC</t>
  </si>
  <si>
    <t>PLANO DE BENFÍCIOS GRUPO ESSILOR</t>
  </si>
  <si>
    <t>ESSILOR</t>
  </si>
  <si>
    <t>PLANO DE BENEFÍCIOS TAPPREV</t>
  </si>
  <si>
    <t>TAP AIR</t>
  </si>
  <si>
    <t>PLANO DE BENEFÍCIOS HERING-PREV</t>
  </si>
  <si>
    <t>HERINGPREV</t>
  </si>
  <si>
    <t>PLANO DE BENEFÍCIOS BUNGE</t>
  </si>
  <si>
    <t>PLANO DE BENEFÍCIOS CONCREMAT</t>
  </si>
  <si>
    <t>CONCREMAT</t>
  </si>
  <si>
    <t>PLANO DE APOSENTADORIA MCPREV</t>
  </si>
  <si>
    <t>MCPREV</t>
  </si>
  <si>
    <t>PLANO DE BENEFÍCIOS DA PORTOPREV</t>
  </si>
  <si>
    <t>PLANO DE APOSENTADORIA DA CP PREV</t>
  </si>
  <si>
    <t>PLANO DE APOSENTADORIA CABOT BRASIL INDÚSTRIA E COMÉRCIO LTDA.</t>
  </si>
  <si>
    <t>CABOT</t>
  </si>
  <si>
    <t>PLANO DE BENEFÍCIOS PREVMETAL</t>
  </si>
  <si>
    <t>PREVMETAL</t>
  </si>
  <si>
    <t>PLANO DE BENEFÍCIOS NOVOZYMES</t>
  </si>
  <si>
    <t>NOVOZYMES</t>
  </si>
  <si>
    <t>PLANO DE BENEFÍCIOS NALCO</t>
  </si>
  <si>
    <t>NALCO</t>
  </si>
  <si>
    <t>GEBSA PREV</t>
  </si>
  <si>
    <t>PREVIDENCIÁRIO N° 1</t>
  </si>
  <si>
    <t>PLANO 1</t>
  </si>
  <si>
    <t>PLANO DE BENEFÍCIOS VCNE</t>
  </si>
  <si>
    <t>VCNE</t>
  </si>
  <si>
    <t>PLANO DE BENEFÍCIOS NOVO NORDISK</t>
  </si>
  <si>
    <t>NOVO NORDISK</t>
  </si>
  <si>
    <t>CGU COMPANHIA DE SEGUROS</t>
  </si>
  <si>
    <t>PLANO DE BENEFÍCIOS RANDONPREV</t>
  </si>
  <si>
    <t>PLANO DE BENEFÍCIOS MERCÚRIO</t>
  </si>
  <si>
    <t>MERCURIO</t>
  </si>
  <si>
    <t>PLANO DE BENEFÍCIOS PREVISENAC</t>
  </si>
  <si>
    <t>PREVISENAC</t>
  </si>
  <si>
    <t>PLANO DE BENEFÍCIOS PREVISESC</t>
  </si>
  <si>
    <t>PREVISESC</t>
  </si>
  <si>
    <t>PLANO DE  BENEFÍCIOS BANESPREV II</t>
  </si>
  <si>
    <t>PLANO BANESPREV II</t>
  </si>
  <si>
    <t>PLANO DE BENEFÍCIOS LUBRIZOL PREV</t>
  </si>
  <si>
    <t>LUBRIZOL PREV</t>
  </si>
  <si>
    <t>PLANO DE CONTRIBUIÇÃO VARIÁVEL DA PATROCINADORA RIOTRILHOS</t>
  </si>
  <si>
    <t>PLANO RIOTRILHOS</t>
  </si>
  <si>
    <t>PLANO DE APOSENTADORIA LILLYPREV</t>
  </si>
  <si>
    <t>PLANO DE APOSENTADORA</t>
  </si>
  <si>
    <t>PLANO DE APOSENTADORIA DIAGEO</t>
  </si>
  <si>
    <t>PLANO DIAGEO</t>
  </si>
  <si>
    <t>PLANO DE APOSENTADORIA SUPLEMENTAR DIAGEO</t>
  </si>
  <si>
    <t>DIAGEO SUPLEMENTAR</t>
  </si>
  <si>
    <t>PLANO DE BENEFÍCIOS 5-II - RP5- II</t>
  </si>
  <si>
    <t>PLANO PRODEMGE</t>
  </si>
  <si>
    <t>PLANO DE BENEFÍCIOS SOUTH32</t>
  </si>
  <si>
    <t>PLANO SOUTH32</t>
  </si>
  <si>
    <t>PLANO DE BENEFÍCIOS TENNECO</t>
  </si>
  <si>
    <t>TENNECO</t>
  </si>
  <si>
    <t>PLANO DE BENEFÍCIOS PREVIDENCIÁRIOS VIKINGPREV</t>
  </si>
  <si>
    <t>PLANO VIKINGPREV</t>
  </si>
  <si>
    <t>PLANO DE BENEFÍCIOS PREVISC SENAI-MA</t>
  </si>
  <si>
    <t>PREVISC - SENAI-MA</t>
  </si>
  <si>
    <t>PLANO BÁSICO DE BENEFÍCIOS DA UNIPREVI</t>
  </si>
  <si>
    <t>PLANO DE BENEFICIOS ACEPREV</t>
  </si>
  <si>
    <t>PLANO DE BENEFÍCIOS FUNTERRA PREV</t>
  </si>
  <si>
    <t>PLANO FUNTERRA PREV</t>
  </si>
  <si>
    <t>PLANO DE BENEFÍCIOS N.º 006 - DME</t>
  </si>
  <si>
    <t>PB DME</t>
  </si>
  <si>
    <t>PLANO DE BENEFÍCIOS AZENPREV</t>
  </si>
  <si>
    <t>AZENPREV</t>
  </si>
  <si>
    <t>PLANO BÁSICO DE BENEFÍCIOS I - SISTEMA FIRJAN</t>
  </si>
  <si>
    <t>BD I - SISTEMA FIRJAN</t>
  </si>
  <si>
    <t>PLANO PREVTOWERS</t>
  </si>
  <si>
    <t>PREVTOWERS</t>
  </si>
  <si>
    <t>PLANO DE BENEFÍCIOS II - AEROMOT</t>
  </si>
  <si>
    <t>PLANO II - AEROMOT</t>
  </si>
  <si>
    <t>PLANO DE BENEFÍCIOS II - INTERBRASIL</t>
  </si>
  <si>
    <t>PLANO II - INTERBRASIL</t>
  </si>
  <si>
    <t>PLANO DE BENEFÍCIOS II - TRANSBRASIL</t>
  </si>
  <si>
    <t>PLANO II - TRANSBRASIL</t>
  </si>
  <si>
    <t>PLANO DE BENEFÍCIOS VEXTY</t>
  </si>
  <si>
    <t>PLANO VEXTY</t>
  </si>
  <si>
    <t>PLANO PREVI-FIERN BD</t>
  </si>
  <si>
    <t>PREVI-FIERN BD</t>
  </si>
  <si>
    <t>PLANO BÁSICO DE BENEFÍCIOS I - SEBRAE-RJ</t>
  </si>
  <si>
    <t>BD I - SEBRAE - RJ</t>
  </si>
  <si>
    <t>PLANO DE BENEFÍCIOS AIR PRODUCTS</t>
  </si>
  <si>
    <t>PLANO DE BENEFÍCIOS PETROCOQUE</t>
  </si>
  <si>
    <t>PETROCOQUE</t>
  </si>
  <si>
    <t>PLANO DE BENEFÍCIOS ACTARIS</t>
  </si>
  <si>
    <t>ACTARIS</t>
  </si>
  <si>
    <t>PLANO DE APOSENTADORIA DA ANBIMA</t>
  </si>
  <si>
    <t>PLANO DA ANBIMA</t>
  </si>
  <si>
    <t>PLANO DE BENEFÍCIOS INNOVATIVE WATER CARE</t>
  </si>
  <si>
    <t>ARCH</t>
  </si>
  <si>
    <t>PLANO DE BENEFÍCIOS ANCOR</t>
  </si>
  <si>
    <t>PB ANCOR</t>
  </si>
  <si>
    <t>REGULAMENTO DO PLANO DE BENEFÍCIOS B3</t>
  </si>
  <si>
    <t>B3</t>
  </si>
  <si>
    <t>PLANO DE BENEFÍCIOS BOVESPA</t>
  </si>
  <si>
    <t>PB BOVESPA</t>
  </si>
  <si>
    <t>PLANO PREVIP</t>
  </si>
  <si>
    <t>PLANO DE BENEFÍCIOS PREVIDÊNCIÁRIOS Nº 001</t>
  </si>
  <si>
    <t>PFBD</t>
  </si>
  <si>
    <t>PLANO DE BENEFÍCIOS ALLIED DOMECQ</t>
  </si>
  <si>
    <t>ALLIED DOMECQ</t>
  </si>
  <si>
    <t>PLANO DE BENEFICIOS OESPREV</t>
  </si>
  <si>
    <t>PLANO DE PREVIDÊNCIA CENIBRA</t>
  </si>
  <si>
    <t>PLANO CENIBRA</t>
  </si>
  <si>
    <t>PLANO DE BENEFÍCIOS PROPEX DO BRASIL</t>
  </si>
  <si>
    <t>PROPEX DO BRASIL</t>
  </si>
  <si>
    <t>PLANO DE BENEFÍCIOS COMCAP I - COMCAPREV</t>
  </si>
  <si>
    <t>COMCAPREV</t>
  </si>
  <si>
    <t>PLANO DE BENEFÍCIOS BO PAPER PREV</t>
  </si>
  <si>
    <t>BO PAPER</t>
  </si>
  <si>
    <t>PLANO DE BENEFÍCIOS TRAMONTINAPREV</t>
  </si>
  <si>
    <t>PLANO DE BENEFÍCIOS ROCHEPREV</t>
  </si>
  <si>
    <t>PLANO DE BENEFÍCIOS GIVAUDAN DO BRASIL LTDA</t>
  </si>
  <si>
    <t>GIVAUDAN</t>
  </si>
  <si>
    <t>PLANO DE APOSENTADORIA TETRA PAK PREV</t>
  </si>
  <si>
    <t>PLANO DE APOSENTADORIA VISTEONPREV</t>
  </si>
  <si>
    <t>VISTEONPREV</t>
  </si>
  <si>
    <t>PLANO DE BENEFÍCIOS BOTICÁRIO PREV</t>
  </si>
  <si>
    <t>PLANO DE APOSENTADORIA DA FM</t>
  </si>
  <si>
    <t>FM</t>
  </si>
  <si>
    <t>PLANO MISTO DE BENEFÍCIO SUPLEMENTAR</t>
  </si>
  <si>
    <t>PLANO MISTO</t>
  </si>
  <si>
    <t>PLANO DE BENEFÍCIOS DE CONTRIBUIÇÃO DEFINIDA DA IBM BRASIL</t>
  </si>
  <si>
    <t>IBM - CD</t>
  </si>
  <si>
    <t>PLANO SAP</t>
  </si>
  <si>
    <t>SAP</t>
  </si>
  <si>
    <t>PLANO DE APOSENTADORIA JPMORGANCHASE</t>
  </si>
  <si>
    <t>JPMORGANCHASE</t>
  </si>
  <si>
    <t>PLANO DE APOSENTADORIA SPIRAXPREV</t>
  </si>
  <si>
    <t>SPIRAXPREV</t>
  </si>
  <si>
    <t>PLANO SUPLEMENTAR MARISOL PREVIDÊNCIA</t>
  </si>
  <si>
    <t>SUPLEMENTAR</t>
  </si>
  <si>
    <t>PLANO DE BENEFÍCIOS EDSERJ PREV</t>
  </si>
  <si>
    <t>EDSERJ PREV</t>
  </si>
  <si>
    <t>PLANO FGV</t>
  </si>
  <si>
    <t>PLANO DE BENEFÍCIOS PREVILEAF</t>
  </si>
  <si>
    <t>PREVILEAF</t>
  </si>
  <si>
    <t>PLANO DE BENEFÍCIO DEFINIDO EQUATORIAL ALAGOAS</t>
  </si>
  <si>
    <t>BD EQUATORIAL ALAGOAS</t>
  </si>
  <si>
    <t>PLANO BÁSICO DE BENEFÍCIOS I - SENAC-ARRJ</t>
  </si>
  <si>
    <t>BD I - SENAC - ARRJ</t>
  </si>
  <si>
    <t>PLANO DE BENEFÍCIOS DA EMBAIXADA DOS EUA</t>
  </si>
  <si>
    <t>EMBAIXADA DOS EUA</t>
  </si>
  <si>
    <t>PLANO DE APOSENTADORIA FIA - FUNDAÇÃO INSTITUTO DE ADMINISTRAÇÃO</t>
  </si>
  <si>
    <t>FIA</t>
  </si>
  <si>
    <t>PLANO DE BENEFÍCIOS HPE</t>
  </si>
  <si>
    <t>PLANO HPE PREV</t>
  </si>
  <si>
    <t>PLANO DE BENEFÍCIOS II</t>
  </si>
  <si>
    <t>PB II</t>
  </si>
  <si>
    <t>PLANO DE BENEFÍCIOS III</t>
  </si>
  <si>
    <t>PB III</t>
  </si>
  <si>
    <t>PLANO DE BENEFÍCIOS RBS PREV</t>
  </si>
  <si>
    <t>PLANO DE APOSENTADORIA SUPLEMENTAR-PRHOSPER</t>
  </si>
  <si>
    <t>00002</t>
  </si>
  <si>
    <t>PLANO DE BENEFÍCIOS SINDIVAL</t>
  </si>
  <si>
    <t>PB SINDIVAL</t>
  </si>
  <si>
    <t>PLANO DE BENEFÍCIOS SOUZA BARROS</t>
  </si>
  <si>
    <t>PB SOUZA BARROS</t>
  </si>
  <si>
    <t>PLANO DE BENEFÍCIOS 2 - USIPREV</t>
  </si>
  <si>
    <t>USIPREV</t>
  </si>
  <si>
    <t>PLANO DE BENEFÍCIOS SARAHPREV</t>
  </si>
  <si>
    <t>SARAHPREV</t>
  </si>
  <si>
    <t>PLANO DE BENEFÍCIOS FUJITSU DO BRASIL LTDA</t>
  </si>
  <si>
    <t>FUJITSU</t>
  </si>
  <si>
    <t>PLANO DE BENEFICIOS DE CONTRIBUIÇÃO DEFINIDA</t>
  </si>
  <si>
    <t>PLANO DE PREVIDÊNCIA CARBOPREV</t>
  </si>
  <si>
    <t>PLANO CARBOPREV</t>
  </si>
  <si>
    <t>PLANO CPRM PREV</t>
  </si>
  <si>
    <t>CPRM PREV</t>
  </si>
  <si>
    <t>PLANO DE BENEFÍCIOS ALL MALHA OESTE</t>
  </si>
  <si>
    <t>ALL MALHA OESTE</t>
  </si>
  <si>
    <t>PLANO MISTO DE BENEFÍCIOS PREVIDENCIÁRIOS Nº 001</t>
  </si>
  <si>
    <t>MISTO</t>
  </si>
  <si>
    <t>PLANO TRANSITÓRIO DE BENEFÍCIOS</t>
  </si>
  <si>
    <t>TRANSITÓRIO</t>
  </si>
  <si>
    <t>PLANO DE APOSENTADORIA BS CONTINENTAL</t>
  </si>
  <si>
    <t>BSH</t>
  </si>
  <si>
    <t>PLANO FOLHA PREV</t>
  </si>
  <si>
    <t>FOLHAPREV</t>
  </si>
  <si>
    <t>PLANO BÁSICO DE BENEFÍCIOS II - SESC-ARRJ</t>
  </si>
  <si>
    <t>BD II - SESC - ARRJ</t>
  </si>
  <si>
    <t>PLANO DE BENEFÍCIOS EQUATORIAL BD</t>
  </si>
  <si>
    <t>PLANO EQUATORIAL BD</t>
  </si>
  <si>
    <t>PLANO DE APOSENTADORIA INVENSYS</t>
  </si>
  <si>
    <t>INVENSYS</t>
  </si>
  <si>
    <t>PLANO DE CONTRIBUIÇÃO DEFINIDA</t>
  </si>
  <si>
    <t>PCD</t>
  </si>
  <si>
    <t>PLANO DE BENEFÍCIOS Nº 3</t>
  </si>
  <si>
    <t>PLANO DE APOSENTADORIA  AESPM</t>
  </si>
  <si>
    <t>AESPM</t>
  </si>
  <si>
    <t>PLANO DE BENEFÍCIOS AURORA PREV</t>
  </si>
  <si>
    <t>AURORA PREV</t>
  </si>
  <si>
    <t>PLANO DE APOSENTADORIA BIPREV</t>
  </si>
  <si>
    <t>BIPREV</t>
  </si>
  <si>
    <t>PLANO DE BENEFÍCIOS A</t>
  </si>
  <si>
    <t>PLANO DE APOSENTADORIA HUNTSMAN 1</t>
  </si>
  <si>
    <t>HUNTSMAN 1</t>
  </si>
  <si>
    <t>PLANO DE BENEFÍCIOS BORBOREMA</t>
  </si>
  <si>
    <t>PLANO BORBOREMA</t>
  </si>
  <si>
    <t>PLANO BRASILSAT</t>
  </si>
  <si>
    <t>BRASILSAT</t>
  </si>
  <si>
    <t>PLANO DE APOSENTADORIA SWPREV</t>
  </si>
  <si>
    <t>SWPREV</t>
  </si>
  <si>
    <t>PLANO DE BENEFÍCIOS ARYSTA PREV BD</t>
  </si>
  <si>
    <t>ARYSTA PREV BD</t>
  </si>
  <si>
    <t>PLANO DE BENEFÍCIOS E CUSTEIO DA UNISUL</t>
  </si>
  <si>
    <t>UNISUL</t>
  </si>
  <si>
    <t>PLANO SÃO FERNANDO</t>
  </si>
  <si>
    <t>PLANO MISTO DE BENEFÍCIOS PREVIDENCIÁRIOS - PLANO B</t>
  </si>
  <si>
    <t>B</t>
  </si>
  <si>
    <t>PLANO SALDADO DE BENEFÍCIOS PREVIDENCIÁRIOS (PLANO A)</t>
  </si>
  <si>
    <t>A</t>
  </si>
  <si>
    <t>PLANO C</t>
  </si>
  <si>
    <t>PLANO DE BENEFÍCIOS PREVISC SISTEMA FIEP</t>
  </si>
  <si>
    <t>PREVISC - SISTEMA FIEP</t>
  </si>
  <si>
    <t>PLANO DE BENEFÍCIOS UNISYS TECNOLOGIA</t>
  </si>
  <si>
    <t>UT</t>
  </si>
  <si>
    <t>PLANO PORTOBELLO PREV</t>
  </si>
  <si>
    <t>PORTOBELLO</t>
  </si>
  <si>
    <t>PLANO DE PREVIDÊNCIA UNIBANCO - FUTURO INTELIGENTE</t>
  </si>
  <si>
    <t>FUTURO INTELIGENTE</t>
  </si>
  <si>
    <t>PLANO DE BENEFÍCIOS TALARICO</t>
  </si>
  <si>
    <t>PB TALARICO</t>
  </si>
  <si>
    <t>PLANO DE BENEFÍCIOS PREVILOR</t>
  </si>
  <si>
    <t>PREVILOR</t>
  </si>
  <si>
    <t>PLANO DE APOSENTADORIA MILLIPORE</t>
  </si>
  <si>
    <t>MILLIPORE</t>
  </si>
  <si>
    <t>PLANO DE APOSENTADORIA ALUMNI</t>
  </si>
  <si>
    <t>ALUMNI</t>
  </si>
  <si>
    <t>PLANO DE APOSENTADORIA ITAUBANK</t>
  </si>
  <si>
    <t>ITAUBANK</t>
  </si>
  <si>
    <t>ASTRA</t>
  </si>
  <si>
    <t>PLANO RP6 - IMA</t>
  </si>
  <si>
    <t>RP6 - IMA</t>
  </si>
  <si>
    <t>PLANO DE APOSENTADORIA SESC - ES</t>
  </si>
  <si>
    <t>SESC/ES</t>
  </si>
  <si>
    <t>BENEFÍCIOS  03-A</t>
  </si>
  <si>
    <t>03-A</t>
  </si>
  <si>
    <t>BENEFÍCIOS 02-A</t>
  </si>
  <si>
    <t>02-A</t>
  </si>
  <si>
    <t>PLANO DE BENEFÍCIOS MESSIUS</t>
  </si>
  <si>
    <t>MESSIUS</t>
  </si>
  <si>
    <t>PLANO DE BENEFÍCIOS MARTINSPREV</t>
  </si>
  <si>
    <t>MARTINSPREV</t>
  </si>
  <si>
    <t>PLANO II DE APOSENTADORIA</t>
  </si>
  <si>
    <t>PLANO II</t>
  </si>
  <si>
    <t>PLANO DE 35% DA MEDIA SALARIAL</t>
  </si>
  <si>
    <t>PLANO 35% M S</t>
  </si>
  <si>
    <t>PLANO DE BENEFÍCIOS UNIQEMA</t>
  </si>
  <si>
    <t>UNIQEMA</t>
  </si>
  <si>
    <t>PLANO DE BENEFÍCIOS ESCELSOS II</t>
  </si>
  <si>
    <t>PLANO DE APOSENTADORIA DESERETPREV</t>
  </si>
  <si>
    <t>DESERETPREV</t>
  </si>
  <si>
    <t>DANKA DO BRASIL</t>
  </si>
  <si>
    <t>DANKA</t>
  </si>
  <si>
    <t>PLANO DE BENEFÍCIOS IV</t>
  </si>
  <si>
    <t>FUNSSEST - PLANO IV</t>
  </si>
  <si>
    <t>PLANO FUNBEP II</t>
  </si>
  <si>
    <t>PLANO DE BENEFÍCIOS  SISTEMA FIEMG</t>
  </si>
  <si>
    <t>PLANO CV SISTEMA FIEMG</t>
  </si>
  <si>
    <t>PLANO DE APOSENTADORIA COMPLEMENTAR MÓVEL VITALÍCIA</t>
  </si>
  <si>
    <t>ACMV</t>
  </si>
  <si>
    <t>PLANO DE REFORÇO DE BENEFÍCIO</t>
  </si>
  <si>
    <t>PLANO DE REFORÇO</t>
  </si>
  <si>
    <t>PLANO DE PREVIDÊNCIA STAHL BRASIL</t>
  </si>
  <si>
    <t>PLANO STAHL BRASIL</t>
  </si>
  <si>
    <t>AIR PRODUCTS GASES INDUSTRIAIS LTDA</t>
  </si>
  <si>
    <t>AIR PRODUCTS</t>
  </si>
  <si>
    <t>PLANO DE BENEFÍCIOS 2</t>
  </si>
  <si>
    <t>PREVI FUTURO</t>
  </si>
  <si>
    <t>FAELFLEX</t>
  </si>
  <si>
    <t>MISTO I</t>
  </si>
  <si>
    <t>PLANO DE APOSENTADORIA RABOBANK</t>
  </si>
  <si>
    <t>RABOBANK</t>
  </si>
  <si>
    <t>PLANO DE BENEFÍCIOS PREV FUPF</t>
  </si>
  <si>
    <t>PLANO PREV FUPF</t>
  </si>
  <si>
    <t>PLANO UNERJ PREV</t>
  </si>
  <si>
    <t>UNERJ PREV</t>
  </si>
  <si>
    <t>PLANO DE BENEFÍCIOS SGA-PREV</t>
  </si>
  <si>
    <t>SGA-PREV</t>
  </si>
  <si>
    <t>REGULAMENTO DO PLANO DE BENEFÍCIOS - REB</t>
  </si>
  <si>
    <t>REB</t>
  </si>
  <si>
    <t>PLANO DE BENEFÍCIOS METRO RIO</t>
  </si>
  <si>
    <t>METRO RIO</t>
  </si>
  <si>
    <t>PLANO DE APOSENTADORIA MSD PREV</t>
  </si>
  <si>
    <t>PLANO DE BENEFÍCIOS ALFA PREV</t>
  </si>
  <si>
    <t>ALFA PREV</t>
  </si>
  <si>
    <t>PLANO DE APOSENTADORIA PREVIHONDA</t>
  </si>
  <si>
    <t>SONY MUSIC</t>
  </si>
  <si>
    <t>PLANO DE BENEFÍCIOS PREVIDENCIÁRIOS III</t>
  </si>
  <si>
    <t>PBPIII</t>
  </si>
  <si>
    <t>PLANO DE BENEFÍCIOS CORNPREV</t>
  </si>
  <si>
    <t>CORNPREV</t>
  </si>
  <si>
    <t>PLANO DE BENEFÍCIOS UNIVALIPREVIDÊNCIA</t>
  </si>
  <si>
    <t>UNIVALIPREVIDENCIA</t>
  </si>
  <si>
    <t>PLANO CAMPOS PREV</t>
  </si>
  <si>
    <t>CAMPOS PREV</t>
  </si>
  <si>
    <t>PLANO DE APOSENTADORIA PHILIP MORRIS PREV</t>
  </si>
  <si>
    <t>PHILIP MORRIS PREV</t>
  </si>
  <si>
    <t>PLANO ESPECIAL Nº 1 DE APOSENTADORIA SUPLEMENTAR</t>
  </si>
  <si>
    <t>PLANO ESPECIAL 1</t>
  </si>
  <si>
    <t>PLANO ESPECIAL Nº 2 DE APOSENTADORIA SUPLEMENTAR</t>
  </si>
  <si>
    <t>PLANO ESPECIAL 2</t>
  </si>
  <si>
    <t>PLANO DE BENEFÍCIOS PRECE II</t>
  </si>
  <si>
    <t>PRECE II</t>
  </si>
  <si>
    <t>PLANO DE BENEFÍCIOS ALLIANCE PREV</t>
  </si>
  <si>
    <t>ALLIANCE PREV</t>
  </si>
  <si>
    <t>PLANO DE BENEFÍCIOS ELÉTRICAS - OP</t>
  </si>
  <si>
    <t>ELÉTRICAS - OP</t>
  </si>
  <si>
    <t>IDEALPREV</t>
  </si>
  <si>
    <t>PLANO DE CONTRIBUIÇÃO VARIAVEL I</t>
  </si>
  <si>
    <t>PCV I</t>
  </si>
  <si>
    <t>PLANO DE BENEFÍCIOS CEMAT - OP</t>
  </si>
  <si>
    <t>CEMAT - OP</t>
  </si>
  <si>
    <t>PLANO DE BENEFÍCIOS PREVIGALDERMA</t>
  </si>
  <si>
    <t>PREVIGALDERMA</t>
  </si>
  <si>
    <t>PLANO ABRAPPREV</t>
  </si>
  <si>
    <t>ABRAPPPREV</t>
  </si>
  <si>
    <t>PLANO DE BENEFÍCIOS II DA PREVIDÊNCIA SUPLEMENTAR</t>
  </si>
  <si>
    <t>PLANO DE BENEFÍCIOS SERPRO - PS-II</t>
  </si>
  <si>
    <t>PS-II</t>
  </si>
  <si>
    <t>HSBC INVESTMENT BANK</t>
  </si>
  <si>
    <t>PLANO DE BENEFÍCIOS APEX TOOL</t>
  </si>
  <si>
    <t>APEX TOOL</t>
  </si>
  <si>
    <t>PLANO DE APOSENTADORIA DE CONTRIBUIÇÃO VARIÁVEL - PACV</t>
  </si>
  <si>
    <t>PACV</t>
  </si>
  <si>
    <t>PLANO DE APOSENTADORIA PROGRAMADA - PAP</t>
  </si>
  <si>
    <t>PAP</t>
  </si>
  <si>
    <t>PLANO  FUNDAMENTAL</t>
  </si>
  <si>
    <t>FUNDAMENTAL</t>
  </si>
  <si>
    <t>PLANO DE APOSENTADORIA PREVINFINEUM</t>
  </si>
  <si>
    <t>PREVINFINEUM</t>
  </si>
  <si>
    <t>PLANO DE BENEFICIOS PREVCUMMINS</t>
  </si>
  <si>
    <t>PLANO DE APOSENTADORIA EMBRAER PREV</t>
  </si>
  <si>
    <t>PLANO DE BENEFÍCIOS SPRINGER</t>
  </si>
  <si>
    <t>PB - SPRINGER</t>
  </si>
  <si>
    <t>PLANO DE BENEFÍCIOS GRUPO NATURA&amp;CO</t>
  </si>
  <si>
    <t>NOSSAPREV</t>
  </si>
  <si>
    <t>PLANO DE APOSENTADORIA BOMBARDIER TRANSPORTATION BRASIL LTDA.</t>
  </si>
  <si>
    <t>BOMBARDIER</t>
  </si>
  <si>
    <t>PLANO DE BENEFÍCIOS BAHEMA PLANO B</t>
  </si>
  <si>
    <t>BAHEMA - PLANO B</t>
  </si>
  <si>
    <t>PLANO DE BENEFÍCIOS DA PPG</t>
  </si>
  <si>
    <t>PPG</t>
  </si>
  <si>
    <t>PLANO AJINOMOTO DE PREVIDÊNCIA</t>
  </si>
  <si>
    <t>AJINOMOTO</t>
  </si>
  <si>
    <t>PLANO DE BENEFÍCIOS TECPREV</t>
  </si>
  <si>
    <t>TECPREV</t>
  </si>
  <si>
    <t xml:space="preserve">PLANO DE BENEFÍCIOS PREVICIERGS </t>
  </si>
  <si>
    <t>PREVICIERGS</t>
  </si>
  <si>
    <t>PLANO DE BENEFÍCIOS SENACPREV</t>
  </si>
  <si>
    <t>SENACPREV</t>
  </si>
  <si>
    <t>PLANO DE APOSENTADORIA DA ABBPREV</t>
  </si>
  <si>
    <t>ABBPREV</t>
  </si>
  <si>
    <t>PLANO DE BENEFÍCIOS PFIZER PREV</t>
  </si>
  <si>
    <t>PLANO DE BENEFÍCIOS PREVIDENCIÁRIOS BETA</t>
  </si>
  <si>
    <t>BETA</t>
  </si>
  <si>
    <t>PLANO DE APOSENTADORIA DA CETIP</t>
  </si>
  <si>
    <t>PLANO DA CETIP</t>
  </si>
  <si>
    <t>PLANO DE BENEFÍCIOS CASSI PREV</t>
  </si>
  <si>
    <t>CASSI PREV</t>
  </si>
  <si>
    <t>PLANO DE BENEFÍCIOS 02-B</t>
  </si>
  <si>
    <t>02-B</t>
  </si>
  <si>
    <t>PLANO DE BENEFÍCIOS 01-B</t>
  </si>
  <si>
    <t>01-B</t>
  </si>
  <si>
    <t>PLANO DE BENEFÍCIOS 03-B</t>
  </si>
  <si>
    <t>03-B</t>
  </si>
  <si>
    <t>PLANO DE PREVIDÊNCIA REPSOL</t>
  </si>
  <si>
    <t>PLANO REPSOL</t>
  </si>
  <si>
    <t>PLANO DE BENEFÍCIOS MACKPREV</t>
  </si>
  <si>
    <t>MACKPREVI</t>
  </si>
  <si>
    <t>PLANO DE BENEFÍCIOS AT&amp;T GNS</t>
  </si>
  <si>
    <t>AT&amp;T GNS</t>
  </si>
  <si>
    <t>PLANO DE BENEFÍCIOS UNOESC PREV</t>
  </si>
  <si>
    <t>UNOESC PREV</t>
  </si>
  <si>
    <t>PLANO DE BENEFÍCIOS AGILENT</t>
  </si>
  <si>
    <t>PLANO AGILENT</t>
  </si>
  <si>
    <t>PLANO MISTO DE BENEFÍCIOS</t>
  </si>
  <si>
    <t>PMB</t>
  </si>
  <si>
    <t>PLANO DE CONTRIBUIÇÃO VARIÁVEL DA PATROCINADORA RFFSA</t>
  </si>
  <si>
    <t>PLANO RFFSA</t>
  </si>
  <si>
    <t>PLANO BÁSICO DE BENEFÍCIOS III - FIRJAN/CIRJ</t>
  </si>
  <si>
    <t>CD III - FIRJAN E CIRJ</t>
  </si>
  <si>
    <t>PLANO BÁSICO DE BENEFÍCIOS III - PREVINDUS</t>
  </si>
  <si>
    <t>CD III - PREVINDUS</t>
  </si>
  <si>
    <t>PLANO BÁSICO DE BENEFÍCIOS III - SEBRAE-RJ</t>
  </si>
  <si>
    <t>CD III - SEBRAE - RJ</t>
  </si>
  <si>
    <t>PLANO BÁSICO DE BENEFÍCIOS III - SENAI-RJ</t>
  </si>
  <si>
    <t>CD III - SENAI - RJ</t>
  </si>
  <si>
    <t>PLANO BÁSICO DE BENEFÍCIOS III - SESI-RJ</t>
  </si>
  <si>
    <t>CD III - SESI - RJ</t>
  </si>
  <si>
    <t>PLANO MISTO DE BENEFÍCIOS DA POUPREV</t>
  </si>
  <si>
    <t>PLANO DE APOSENTADORIA TÊXTIL PREV</t>
  </si>
  <si>
    <t>TEXTIL PREV</t>
  </si>
  <si>
    <t>PLANO MISTO DE BENEFÍCIOS PREVIDENCIÁRIOS DA FAPA</t>
  </si>
  <si>
    <t>PLANO DE BENEFÍCIOS VALE MAIS</t>
  </si>
  <si>
    <t>PLANO VALE MAIS</t>
  </si>
  <si>
    <t>PLANO BÁSICO DE BENEFÍCIOS III - SENAC - ARRJ</t>
  </si>
  <si>
    <t>CD III - SENAC - ARRJ</t>
  </si>
  <si>
    <t>PLANO BÁSICO DE BENEFÍCIOS III - SESC - ARRJ</t>
  </si>
  <si>
    <t>CD III - SESC - ARRJ</t>
  </si>
  <si>
    <t>BEAUTE AMERICA LATINA LTDA</t>
  </si>
  <si>
    <t>BEAUTE</t>
  </si>
  <si>
    <t>PLANO CONVÊNIO DE ADMINISTRAÇÃO - TELEPAR CELULAR</t>
  </si>
  <si>
    <t>TELEPAR CELULAR</t>
  </si>
  <si>
    <t>PLANO DE BENEFÍCIOS CELPA - OP</t>
  </si>
  <si>
    <t>CELPA - OP</t>
  </si>
  <si>
    <t>PLANO PBS - CPQD</t>
  </si>
  <si>
    <t>PBS - CPQD</t>
  </si>
  <si>
    <t>PLANO DE BENEFÍCIOS DA SISTEL - SISTEL</t>
  </si>
  <si>
    <t>PBS - SISTEL</t>
  </si>
  <si>
    <t>PLANO DE BENEFÍCIOS PBSTELE CELULAR SUL</t>
  </si>
  <si>
    <t>PBS - TELE CELULAR SUL</t>
  </si>
  <si>
    <t>PLANO DE BENEFÍCIOS PBS TELE NORDESTE CELULAR</t>
  </si>
  <si>
    <t>PBS - TELE NORDESTE CELULAR</t>
  </si>
  <si>
    <t>PLANO PBS - TELE NORTE CELULAR</t>
  </si>
  <si>
    <t>PBS - TELE NORTE CELULAR</t>
  </si>
  <si>
    <t>PLANO PBS - TELEMAR</t>
  </si>
  <si>
    <t>PBS - TELEMAR</t>
  </si>
  <si>
    <t>PLANO DE BENEFÍCIOS TELEFÔNICA BD</t>
  </si>
  <si>
    <t>PBS - TELESP</t>
  </si>
  <si>
    <t>PLANO PBS - TELEBRÁS</t>
  </si>
  <si>
    <t>PBS - TELEBRAS</t>
  </si>
  <si>
    <t>PLANO DE COMPLEMENTAÇÃO DE APOSENTADORIA E DE PENSÃO</t>
  </si>
  <si>
    <t>PB 501</t>
  </si>
  <si>
    <t>PLANO DE BENEFÍCIOS  II</t>
  </si>
  <si>
    <t>PLANO DE BENEFÍCIO III</t>
  </si>
  <si>
    <t>PLANO DE COMPLEMENTAÇÃO DE APOSENTADORIAS E PENSÕES DO BANESPA</t>
  </si>
  <si>
    <t>PLANO PRÉ-75</t>
  </si>
  <si>
    <t>PLANO DE BENEFÍCIOS PREVIDENCIÁRIOS MISTO Nº 001</t>
  </si>
  <si>
    <t>PFMISTO</t>
  </si>
  <si>
    <t>PLANO DE BENEFÍCIOS CV-03</t>
  </si>
  <si>
    <t>PB CV-03</t>
  </si>
  <si>
    <t>PLANO DE BENEFÍCIOS BANESPREV III</t>
  </si>
  <si>
    <t>PLANO BANESPREV III</t>
  </si>
  <si>
    <t>PLANO DE BEN. TCSPREV - P. PRIV. DA TELE CENTRO SUL PARTICIPAÇÕES S.A.</t>
  </si>
  <si>
    <t>TCSPREV</t>
  </si>
  <si>
    <t>PLANO DE BENEFÍCIOS OTIS</t>
  </si>
  <si>
    <t>PB - OTIS</t>
  </si>
  <si>
    <t>PLANO DE APOSENTADORIA CHEMTRADE PREV</t>
  </si>
  <si>
    <t>CHEMTRADE PREV</t>
  </si>
  <si>
    <t>FUNDAÇÃO PARA INOVAÇÕES TECNOLÓGICAS - FITEC</t>
  </si>
  <si>
    <t>FITEC</t>
  </si>
  <si>
    <t>PLANO DE CONTRIBUIÇÃO VARIÁVEL DA PATROCINADORA CBTU</t>
  </si>
  <si>
    <t>PLANO CBTU</t>
  </si>
  <si>
    <t>PLANO DE CONTRIBUIÇÃO VARIÁVEL DA PATROCINADORA REFER</t>
  </si>
  <si>
    <t>PLANO REFER</t>
  </si>
  <si>
    <t>ONDAPREV</t>
  </si>
  <si>
    <t>PLANO DE CONTRIBUIÇÃO VARIÁVEL DA CENTRAL</t>
  </si>
  <si>
    <t>PLANO CENTRAL</t>
  </si>
  <si>
    <t>PLANO DE APOSENTADORIA SINDUSPREV</t>
  </si>
  <si>
    <t>SINDUSPREV</t>
  </si>
  <si>
    <t>PLANO DE BENEFÍCIOS DA ESPN</t>
  </si>
  <si>
    <t>ESPN</t>
  </si>
  <si>
    <t>PLANO DE APOSENTADORIA KPMG</t>
  </si>
  <si>
    <t>PLANO KPMG</t>
  </si>
  <si>
    <t>PLANO CPQD PREV</t>
  </si>
  <si>
    <t>CPQD PREV</t>
  </si>
  <si>
    <t>PLANO DE BENEFÍCIOS DO GRUPO SILVIO SANTOS</t>
  </si>
  <si>
    <t>PLANO GRUPO SILVIO SANTOS</t>
  </si>
  <si>
    <t>ADVANCED ELASTOMER SYSTEMS BRASILEIRA LTDA</t>
  </si>
  <si>
    <t>ADVANCED</t>
  </si>
  <si>
    <t>PLANO DE APOSENTADORIA VOITH</t>
  </si>
  <si>
    <t>PLANO DE APOSENTADORIA DA INTELIG TELECOMUNICAÇÕES LTDA.</t>
  </si>
  <si>
    <t>INTELIG</t>
  </si>
  <si>
    <t>PLANO CV ONS</t>
  </si>
  <si>
    <t>CV ONS</t>
  </si>
  <si>
    <t>PLANO DE PREVIDÊNCIA CACHOEIRA DOURADA</t>
  </si>
  <si>
    <t>PLANO CACHOEIRA DOURADA</t>
  </si>
  <si>
    <t>PLANO DE BENEFÍCIO TFLPREV</t>
  </si>
  <si>
    <t>TFLPREV</t>
  </si>
  <si>
    <t>PLANO DE BENEFÍCIOS FIESCPREV</t>
  </si>
  <si>
    <t>FIESCPREV</t>
  </si>
  <si>
    <t>PLANO TELEMARPREV</t>
  </si>
  <si>
    <t>TELEMARPREV</t>
  </si>
  <si>
    <t>PLANO DE BENEFÍCIOS CELÉSTICA PREV</t>
  </si>
  <si>
    <t>CELESTICA PREV</t>
  </si>
  <si>
    <t>PLANO DE PREVIDÊNCIA ALPAPREV</t>
  </si>
  <si>
    <t>PLANO DE BENEFÍCIOS CELGPREV</t>
  </si>
  <si>
    <t>PLANO CELGPREV</t>
  </si>
  <si>
    <t>PREVIND 2 - SISTEMA INDÚSTRIA DE PREVIDÊNCIA PRIVADA</t>
  </si>
  <si>
    <t>PREVIND 2</t>
  </si>
  <si>
    <t>PLANO DE PREVIDÊNCIA TRANSPETRO</t>
  </si>
  <si>
    <t>PLANO TRANSPETRO</t>
  </si>
  <si>
    <t>PLANO MISTO DE BENEFÍCIOS PREVIDENCIÁRIOS N° 1</t>
  </si>
  <si>
    <t>PLANO MISTO DE BENEFÍCIOS DA FCEMG / SESC-MG / SENAC-MG</t>
  </si>
  <si>
    <t>PB MISTO Nº 007 - SISTEMA FCEMG</t>
  </si>
  <si>
    <t>PLANO DE BENEFÍCIOS PREVIDENCIÁRIOS COHAPREV</t>
  </si>
  <si>
    <t>COHAPREV</t>
  </si>
  <si>
    <t>PLANO DE APOSENTADORIA DE CONTRIBUIÇÃO VARIÁVEL</t>
  </si>
  <si>
    <t>PLANO DE BENEFÍCIOS VALIAPREV</t>
  </si>
  <si>
    <t>PLANO VALIAPREV</t>
  </si>
  <si>
    <t>AMAZONVIDA</t>
  </si>
  <si>
    <t>PLANO MISTO DE BENEFÍCIOS PREVIDENCIÁRIOS Nº 01 DO SENAI - BA</t>
  </si>
  <si>
    <t>SENAI - BA</t>
  </si>
  <si>
    <t>PLANO CORRENTE DE CONTRIBUIÇÃO DEFINIDA</t>
  </si>
  <si>
    <t>PLANO DE BENEFÍCIOS CHEMPREV</t>
  </si>
  <si>
    <t>CHEMPREV</t>
  </si>
  <si>
    <t>PLANO DE APOSENTADORIA DA RTM</t>
  </si>
  <si>
    <t>PLANO DA RTM</t>
  </si>
  <si>
    <t>PLANO DE BENEFÍCIOS COSUEL PREV</t>
  </si>
  <si>
    <t>COSUEL</t>
  </si>
  <si>
    <t>PLANO DE BENEFÍCIOS ARM PREV</t>
  </si>
  <si>
    <t>ARM PREV</t>
  </si>
  <si>
    <t>PLANO DE BENEFÍCIOS KIRTON PREV</t>
  </si>
  <si>
    <t>KIRTON PREV</t>
  </si>
  <si>
    <t>PLANO DE BENEFÍCIOS DE CONTRIBUIÇÃO DEFINIDA - PAI-CD</t>
  </si>
  <si>
    <t>PAI-CD</t>
  </si>
  <si>
    <t>PLANO DE BENEFÍCIOS SUPLEMENTAR CAMPARI-PREV</t>
  </si>
  <si>
    <t>CAMPARI SUPL.</t>
  </si>
  <si>
    <t>PLANO STARRETT DE BENEFICIOS</t>
  </si>
  <si>
    <t>STARRETT</t>
  </si>
  <si>
    <t>PLANO DE APOSENTADORIA DE CONTRIBUIÇÃO DEFINIDA</t>
  </si>
  <si>
    <t>PLANO SALDADO DE BENEFÍCIOS</t>
  </si>
  <si>
    <t>BS</t>
  </si>
  <si>
    <t>BT COUNICATION LTDA</t>
  </si>
  <si>
    <t>BT</t>
  </si>
  <si>
    <t>PLANO DE BENEFÍCIOS D</t>
  </si>
  <si>
    <t>PLANO D</t>
  </si>
  <si>
    <t>PLANO DE BENEFICIOS II</t>
  </si>
  <si>
    <t>PLANO CD</t>
  </si>
  <si>
    <t>PLANO ALESAT</t>
  </si>
  <si>
    <t>ALESAT</t>
  </si>
  <si>
    <t>PLANO DE BENEFÍCIOS TRENSURB PREV CD</t>
  </si>
  <si>
    <t>TRENSURB PREV CD</t>
  </si>
  <si>
    <t>PLANO DE BENEFÍCIOS MULTIFUTURO I</t>
  </si>
  <si>
    <t>MULTIFUTURO I</t>
  </si>
  <si>
    <t>PLANO DE BENEFÍCIOS EBC PREV</t>
  </si>
  <si>
    <t>EBC PREV</t>
  </si>
  <si>
    <t>PLANO DE PREVIDÊNCIA TRIUNFO</t>
  </si>
  <si>
    <t>PLANO TRIUNFO VIDA</t>
  </si>
  <si>
    <t>PLANO PREV-RENDA</t>
  </si>
  <si>
    <t>PREV-RENDA</t>
  </si>
  <si>
    <t>PLANO DE CONTRIBUIÇÃO VARIÁVEL METROFOR</t>
  </si>
  <si>
    <t>PLANO METROFOR</t>
  </si>
  <si>
    <t>PLANO DE APOSENTADORIA CSL</t>
  </si>
  <si>
    <t>CSL</t>
  </si>
  <si>
    <t>PLANO DE BENEFÍCIOS CEEEPREV</t>
  </si>
  <si>
    <t>CEEEPREV</t>
  </si>
  <si>
    <t>PLANO DE BENEFÍCIOS Nº 01</t>
  </si>
  <si>
    <t>PLANO DE APOSENTADORIA VERAPREV</t>
  </si>
  <si>
    <t>VERAPREV</t>
  </si>
  <si>
    <t>PLANO DE APOSENTADORIA MBPREV</t>
  </si>
  <si>
    <t>PLANO IBPPREV ASSOCIADOS</t>
  </si>
  <si>
    <t>PLANO DE BENEFÍCIOS TIMPREV - NORDESTE</t>
  </si>
  <si>
    <t>TIMPREV-NORDESTE</t>
  </si>
  <si>
    <t>PLANO DE BENEFÍCIOS TIMPREV SUL</t>
  </si>
  <si>
    <t>TIMPREV-SUL</t>
  </si>
  <si>
    <t>PLANO DE PREVIDÊNCIA COMPLEMENTAR UNILEVERPREV</t>
  </si>
  <si>
    <t>PLANO DE BENEFÍCIOS I - NORDESTE</t>
  </si>
  <si>
    <t>PLANO I - NORDESTE</t>
  </si>
  <si>
    <t>PLANO DE BENEFÍCIOS I - RIO SUL</t>
  </si>
  <si>
    <t>PLANO I - RIO SUL</t>
  </si>
  <si>
    <t>PLANO DE BENEFÍCIOS I - SATA</t>
  </si>
  <si>
    <t>PLANO I - SATA</t>
  </si>
  <si>
    <t>PLANO DE BENEFÍCIOS II - FRB</t>
  </si>
  <si>
    <t>PLANO II - FRB</t>
  </si>
  <si>
    <t>PLANO DE BENEFÍCIOS II - RIO SUL</t>
  </si>
  <si>
    <t>PLANO II - RIO SUL</t>
  </si>
  <si>
    <t>PLANO DE BENEFÍCIOS II - SATA</t>
  </si>
  <si>
    <t>PLANO II - SATA</t>
  </si>
  <si>
    <t>PLANO DE BENEFÍCIOS II - VARIGLOG</t>
  </si>
  <si>
    <t>PLANO II - VARIGLOG</t>
  </si>
  <si>
    <t>PLANO DE BENEFÍCIOS TAPMEPREV</t>
  </si>
  <si>
    <t>PLANO TAPMEPREV</t>
  </si>
  <si>
    <t>PLANO TELEBRASPREV</t>
  </si>
  <si>
    <t>TELEBRASPREV</t>
  </si>
  <si>
    <t>PLANO DE BENEFÍCIOS CARREFOURPREV</t>
  </si>
  <si>
    <t>PLANO DE BENEFÍCIOS I - VARIG</t>
  </si>
  <si>
    <t>PLANO I - VARIG</t>
  </si>
  <si>
    <t>PLANO DE BENEFÍCIOS II - TROPICAL</t>
  </si>
  <si>
    <t>PLANO II - TROPICAL</t>
  </si>
  <si>
    <t>PLANO DE BENEFÍCIOS II - VARIG</t>
  </si>
  <si>
    <t>PLANO II - VARIG</t>
  </si>
  <si>
    <t>PLANO DE BENEFÍCIOS MULTIFUTURO II</t>
  </si>
  <si>
    <t>MULTIFUTURO II</t>
  </si>
  <si>
    <t>PLANO POSTALPREV</t>
  </si>
  <si>
    <t>POSTALPREV</t>
  </si>
  <si>
    <t>PLANO DE BENEFÍCIOS ERNST &amp; YOUNG</t>
  </si>
  <si>
    <t>ERNST</t>
  </si>
  <si>
    <t>PLANO DE BENEFÍCIOS FUVATES PREV CD</t>
  </si>
  <si>
    <t>FUVATES PREV CD</t>
  </si>
  <si>
    <t>PLANO DE BENEFÍCIOS SEESPPREV</t>
  </si>
  <si>
    <t>SEESPPREV</t>
  </si>
  <si>
    <t>PLANO LOSANGO PREVMAIS</t>
  </si>
  <si>
    <t>PREVIMAIS</t>
  </si>
  <si>
    <t>PLANO DE BENEFÍCIOS ADISSEO</t>
  </si>
  <si>
    <t>ADISSEO</t>
  </si>
  <si>
    <t>APABA</t>
  </si>
  <si>
    <t>PLANO CRMPREV</t>
  </si>
  <si>
    <t>CRMPREV</t>
  </si>
  <si>
    <t>PLANO DE BENEFÍCIOS CSG PREV</t>
  </si>
  <si>
    <t>CSG PREV</t>
  </si>
  <si>
    <t>PLANO DE BENEFÍCIOS FUMEC PREV</t>
  </si>
  <si>
    <t>FUMEC PREV</t>
  </si>
  <si>
    <t>PLANO RIO POLÍMEROS</t>
  </si>
  <si>
    <t>RIO POLÍMEROS</t>
  </si>
  <si>
    <t>PLANO PREVIDENCIAL B</t>
  </si>
  <si>
    <t>PLANO PETROS BRASKEM</t>
  </si>
  <si>
    <t>PLANO PETROS COPESUL</t>
  </si>
  <si>
    <t>PLANO PETROS NITRIFLEX/ARLANXEO</t>
  </si>
  <si>
    <t>PLANO ARLANXEO PREV</t>
  </si>
  <si>
    <t>PLANO PETROS PQU</t>
  </si>
  <si>
    <t>PLANO PETROS ULTRAFERTIL</t>
  </si>
  <si>
    <t>PLANO DE BENEFÍCIOS DSM</t>
  </si>
  <si>
    <t>DSM</t>
  </si>
  <si>
    <t>PLANO DE BENEFÍCIOS ADP PREV</t>
  </si>
  <si>
    <t>ADPREV</t>
  </si>
  <si>
    <t>PLANO DE BENEFÍCIOS PCV</t>
  </si>
  <si>
    <t>PCV</t>
  </si>
  <si>
    <t>PLANO MISTO DE BENEFÍCIO DE BENEFÍCIOS CESAMA</t>
  </si>
  <si>
    <t>CESAMA</t>
  </si>
  <si>
    <t>INDUSPREV - FIESP</t>
  </si>
  <si>
    <t>INDUSPREV - SENAI/SP</t>
  </si>
  <si>
    <t>INDUSPREV - SESI/SP</t>
  </si>
  <si>
    <t>PLANO CELPREV AMAZÔNIA</t>
  </si>
  <si>
    <t>CELPREV AMAZÔNIA</t>
  </si>
  <si>
    <t>PLANO SIMEPREV</t>
  </si>
  <si>
    <t>SIMEPREV</t>
  </si>
  <si>
    <t>PLANO DE BENEFÍCIOS AIR FRANCE II</t>
  </si>
  <si>
    <t>AIR FRANCE - PLANO II</t>
  </si>
  <si>
    <t>PLANO COPESUL DE PREVIDÊNCIA</t>
  </si>
  <si>
    <t>PLANO COPESULPREV</t>
  </si>
  <si>
    <t>PLANO DE APOSENTADORIA CYAMPREV</t>
  </si>
  <si>
    <t>PLANO DE BENEFICIOS PEPSICO</t>
  </si>
  <si>
    <t>PLANO DE BENEFÍCIOS TECNOPREV</t>
  </si>
  <si>
    <t>TECNOPREV</t>
  </si>
  <si>
    <t>PLANO DE PREVIDÊNCIA DO IBA</t>
  </si>
  <si>
    <t>PLANO IBAPREV</t>
  </si>
  <si>
    <t>PLANO DE BENEFÍCIOS PREVIG</t>
  </si>
  <si>
    <t>PLANO DE PREVIDÊNCIA CULTURAPREV</t>
  </si>
  <si>
    <t>PLANO CULTURAPREV</t>
  </si>
  <si>
    <t>PLANO MISTO DE BENEFÍCIOS PREVIDENCIÁRIOS DOS TRABALHADORES DA SANASA</t>
  </si>
  <si>
    <t>PLANO MISTO SANASA</t>
  </si>
  <si>
    <t>PLANO DE BENEFÍCIOS PREVIDENCIÁRIOS DO SISTEMA UNICRED</t>
  </si>
  <si>
    <t>PLANO PRECAVER</t>
  </si>
  <si>
    <t>PLANO DE BENEFÍCIOS SEBRAEPREV</t>
  </si>
  <si>
    <t>SEBRAEPREV</t>
  </si>
  <si>
    <t>PLANO DE BENEFICIOS PREVIDENCIARIOS DO ADVOGADO-PBPA</t>
  </si>
  <si>
    <t>PBPA</t>
  </si>
  <si>
    <t>PLANO DE BENEFÍCIOS PREVIDENCIÁRIOS DO ADVOGADO</t>
  </si>
  <si>
    <t>PLANO DE BENEFÍCIOS AIR FRANCE I</t>
  </si>
  <si>
    <t>AIR FRANCE - PLANO I</t>
  </si>
  <si>
    <t>PLANO DE APOSENTADORIA CYAMPREV II</t>
  </si>
  <si>
    <t>CYAMPREV II</t>
  </si>
  <si>
    <t>PLANO DE BENEFÍCIOS CAERN PREV</t>
  </si>
  <si>
    <t>CAERN PREV</t>
  </si>
  <si>
    <t>PLANO DE BENEFÍCIOS SENGE PREVIDÊNCIA</t>
  </si>
  <si>
    <t>SENGE PREVIDÊNCIA</t>
  </si>
  <si>
    <t>PLANO DE PREVIDÊNCIA CROPREV</t>
  </si>
  <si>
    <t>PLANO CROPREV</t>
  </si>
  <si>
    <t>PLANO MULTIPATROCINADO DE CONTRIBUIÇÃO DEFINIDA</t>
  </si>
  <si>
    <t>VIVA EMPRESARIAL</t>
  </si>
  <si>
    <t>PLANO DE PREVIDÊNCIA  SINDICATO DOS MÉDICOS DO RIO  JANEIRO</t>
  </si>
  <si>
    <t>PLANO SINMED/RJ</t>
  </si>
  <si>
    <t>PLANO DE BENEFÍCIOS JMALUCELLI</t>
  </si>
  <si>
    <t>PLANO JMALUCELLI</t>
  </si>
  <si>
    <t>PLANO CD RUMOS</t>
  </si>
  <si>
    <t>CD RUMOS</t>
  </si>
  <si>
    <t>PLANO DE BENEFÍCIOS BD INVISTA</t>
  </si>
  <si>
    <t>BD INVISTA</t>
  </si>
  <si>
    <t>PLANO DE BENEFÍCIOS COTRIJAL PREV</t>
  </si>
  <si>
    <t>COTRIJAL PREV</t>
  </si>
  <si>
    <t>PLANO DE BENEFÍCIOS DA WEST PREV</t>
  </si>
  <si>
    <t>WEST PHARMA</t>
  </si>
  <si>
    <t>PLANO DE BENEFÍCIOS DME - II</t>
  </si>
  <si>
    <t>PB DME - II</t>
  </si>
  <si>
    <t>PLANO DE BENEFÍCIOS PROMON MULTIFLEX</t>
  </si>
  <si>
    <t>MULTIFLEX</t>
  </si>
  <si>
    <t>PLANO DE PREVIDÊNCIA COMPLEMENTAR PAQUETÁPREV</t>
  </si>
  <si>
    <t>PAQUETÁPREV</t>
  </si>
  <si>
    <t>PLANO SALDADO EPAGRI</t>
  </si>
  <si>
    <t>EPAGRI SD</t>
  </si>
  <si>
    <t>PLANO EPAGRI-FLEXCERES</t>
  </si>
  <si>
    <t>EPAGRI CV</t>
  </si>
  <si>
    <t>PLANO MISTO DE BENEFÍCIOS  - UNIPREV</t>
  </si>
  <si>
    <t>UNIPREV</t>
  </si>
  <si>
    <t>PLANO DE BENEFÍCIOS DO GRUPO ICATU SEGUROS</t>
  </si>
  <si>
    <t>ICATU SEGUROS</t>
  </si>
  <si>
    <t>PLANO DE APOSENTADORIA RENAULT</t>
  </si>
  <si>
    <t>RENOPREV</t>
  </si>
  <si>
    <t>PLANO DE BENEFÍCIOS CMSPREV</t>
  </si>
  <si>
    <t>CMSPREV</t>
  </si>
  <si>
    <t>PLANO BETA DE BENEFÍCIOS</t>
  </si>
  <si>
    <t>PLANO BETA</t>
  </si>
  <si>
    <t>PLANO IV</t>
  </si>
  <si>
    <t>PLANO DE APOSENTADORIA MERCOPREV</t>
  </si>
  <si>
    <t>TATE &amp; LYLE</t>
  </si>
  <si>
    <t>PLANO DE BENEFÍCIOS PREVI-FIERN 2</t>
  </si>
  <si>
    <t>PREVI FIERN 2</t>
  </si>
  <si>
    <t>PLANO PREVER</t>
  </si>
  <si>
    <t>PLANO DE APOSENTADORIA GDBPREV</t>
  </si>
  <si>
    <t>GDBPREV</t>
  </si>
  <si>
    <t>PLANO DE BENEFÍCIOS II - SITA</t>
  </si>
  <si>
    <t>SITA</t>
  </si>
  <si>
    <t>PLANO DE BENEFÍCIOS II (SALDADO)</t>
  </si>
  <si>
    <t>PLANO DE BENEFÍCIOS III (MISTO)</t>
  </si>
  <si>
    <t xml:space="preserve">PLANO DE APOSENTADORIA JOHN DEERE </t>
  </si>
  <si>
    <t xml:space="preserve">JOHN DEERE </t>
  </si>
  <si>
    <t>PLANO DE BENEFÍCIOS SENAI - PIPREV</t>
  </si>
  <si>
    <t>SENAI-PIPREV</t>
  </si>
  <si>
    <t>PLANO PREVINA</t>
  </si>
  <si>
    <t>PREVINA</t>
  </si>
  <si>
    <t>PLANO DE BENEFÍCIOS EQUATORIAL CD</t>
  </si>
  <si>
    <t>PLANO EQUATORIAL CD</t>
  </si>
  <si>
    <t>PLANO MISTO I DE BENEFÍCIOS</t>
  </si>
  <si>
    <t>CELPOS CD</t>
  </si>
  <si>
    <t>PLANO DE BENEFÍCIOS PACKPREV</t>
  </si>
  <si>
    <t>PACKPREV</t>
  </si>
  <si>
    <t>PLANO DE BENEFÍCIOS CORALPREV</t>
  </si>
  <si>
    <t>CORALPREV</t>
  </si>
  <si>
    <t>PLANO DE BENEFÍCIOS CD PREVICOKE</t>
  </si>
  <si>
    <t>PREVICOKE CD</t>
  </si>
  <si>
    <t>PLANO DE BENEFÍCIOS PHIBRO SAÚDE ANIMAL INTERNACIONAL</t>
  </si>
  <si>
    <t>PHIBRO PREV</t>
  </si>
  <si>
    <t>PLANO DE BENEFÍCIOS II FMC QUÍMICA</t>
  </si>
  <si>
    <t>PLANO DE BENEFÍCIOS GIBBS</t>
  </si>
  <si>
    <t>GIBBS</t>
  </si>
  <si>
    <t>PLANO DE BENEFÍCIOS TAKEDA PREV</t>
  </si>
  <si>
    <t>TAKEDA PREV</t>
  </si>
  <si>
    <t>COMSHELL CD</t>
  </si>
  <si>
    <t>PLANO DE BENEFÍCIOS ALBAPREV</t>
  </si>
  <si>
    <t>PLANO DE BENEFÍCIOS PROCEMPA PREV</t>
  </si>
  <si>
    <t>PROCEMPA PREV</t>
  </si>
  <si>
    <t>PLANO DE BENEFÍCIOS FIEPEPREV</t>
  </si>
  <si>
    <t>PLANO FIEPEPREV</t>
  </si>
  <si>
    <t>PLANO DE BENEFÍCIOS VOTORANTIM PREV</t>
  </si>
  <si>
    <t>VOTORANTIM PREV</t>
  </si>
  <si>
    <t>PLANO DE APOSENTADORIA MAIS VIDA PREVIDÊNCIA</t>
  </si>
  <si>
    <t>PLANO IEAB PREV</t>
  </si>
  <si>
    <t>IEAB PREV</t>
  </si>
  <si>
    <t>PLANO DE BENEFÍCIOS PREVIKODAK</t>
  </si>
  <si>
    <t>PREVIKODAK</t>
  </si>
  <si>
    <t>PLANO DE PREVIDÊNCIA DA IBIRITERMO S.A.</t>
  </si>
  <si>
    <t>PLANO TERMOPREV</t>
  </si>
  <si>
    <t>PLANO DE APOSENTADORIA BMS PREV</t>
  </si>
  <si>
    <t>BMS PREV</t>
  </si>
  <si>
    <t>PLANO PECÚLIO</t>
  </si>
  <si>
    <t>PLANO DE BENEFÍCIOS ADV-PREV</t>
  </si>
  <si>
    <t>ADV-PREV</t>
  </si>
  <si>
    <t>PLANO DE BENEFÍCIOS SYNGENTA</t>
  </si>
  <si>
    <t>PLANO DE APOSENTADORIA DA ALSTOM</t>
  </si>
  <si>
    <t>ALSTOM PREVI</t>
  </si>
  <si>
    <t>PLANO CRAPREV</t>
  </si>
  <si>
    <t>PLANO DE BENEFICIOS PREVIDENCIARIOS DO ADVOGADO</t>
  </si>
  <si>
    <t>PLANO DE BENEFÍCIOS SESCPREV-SC</t>
  </si>
  <si>
    <t>SESCPREV-SC</t>
  </si>
  <si>
    <t>CD ELETROBRÁS</t>
  </si>
  <si>
    <t>PLANO DE APOSENTADORIA MONDELEZ PREV</t>
  </si>
  <si>
    <t>PLANO MONDELEZ PREV</t>
  </si>
  <si>
    <t>PLANO DE BENEFÍCIOS PRECE III</t>
  </si>
  <si>
    <t>PLANO PRECE III</t>
  </si>
  <si>
    <t>PLANO COPENOR DE CONTRIBUIÇÃO DEFINIDA</t>
  </si>
  <si>
    <t>COPENOR CD</t>
  </si>
  <si>
    <t>PLANO BASELL DE CONTRIBUIÇÃO DEFINIDA</t>
  </si>
  <si>
    <t>BASELL CD</t>
  </si>
  <si>
    <t>PLANO PREVINOR DE CONTRIBUIÇÃO DEFINIDA</t>
  </si>
  <si>
    <t>PREVINOR CD</t>
  </si>
  <si>
    <t>PLANO PETROFLEX DE CONTRIBUIÇÃO DEFINIDA</t>
  </si>
  <si>
    <t>PETROFLEX CD</t>
  </si>
  <si>
    <t>PLANO SUZANO DE CONTRIBUIÇÃO DEFINIDA</t>
  </si>
  <si>
    <t>SUZANO CD</t>
  </si>
  <si>
    <t>PLANO DETEN DE CONTRIBUIÇÃO DEFINIDA</t>
  </si>
  <si>
    <t>DETEN CD</t>
  </si>
  <si>
    <t>PLANO FÁBRICA CARIOCA DE CATALISADORES DE CONTRIBUIÇÃO DEFINIDA</t>
  </si>
  <si>
    <t>FCC CD</t>
  </si>
  <si>
    <t>PLANO ACRINOR DE CONTRIBUIÇÃO DEFINIDA</t>
  </si>
  <si>
    <t>ACRINOR CD</t>
  </si>
  <si>
    <t>PLANO DE BENEFÍCIOS FIPECQPREV</t>
  </si>
  <si>
    <t>FIPECQPREV (FAMÍLIA)</t>
  </si>
  <si>
    <t>PLANO DE BENEFÍCIOS PREVISAM II</t>
  </si>
  <si>
    <t>PREVISAM II</t>
  </si>
  <si>
    <t>PLANO DE BENEFÍCIOS PREVIDENCIÁRIOS DO SICOOB MULTIPATROCINADO</t>
  </si>
  <si>
    <t>SICOOB MULTIPATROCINADO</t>
  </si>
  <si>
    <t>PLANO DE BENEFÍCIOS PREV MATTEL</t>
  </si>
  <si>
    <t>PREV MATTEL</t>
  </si>
  <si>
    <t>PLANO DE APOSENTADORIA PREVIM FLEX</t>
  </si>
  <si>
    <t>PREVIM FLEX</t>
  </si>
  <si>
    <t>PLANO DE BENEFICIOS PREVMAIS</t>
  </si>
  <si>
    <t>PREVMAIS</t>
  </si>
  <si>
    <t>PLANO DE BENEFICIOS G BARBOSA</t>
  </si>
  <si>
    <t>G BARBOSA</t>
  </si>
  <si>
    <t>NOVO PLANO DE BENEFÍCIOS DA FUNCEF</t>
  </si>
  <si>
    <t>NOVO PLANO</t>
  </si>
  <si>
    <t>PLANO DE BENEFÍCIOS MINERAÇÃO DESCALVADO</t>
  </si>
  <si>
    <t>PLANO DE BENEFÍCIOS CISPER</t>
  </si>
  <si>
    <t>PLANO DE BENEFÍCIOS OWENS ILLINOIS</t>
  </si>
  <si>
    <t>PLANO DE BENEFÍCIOS OWENS</t>
  </si>
  <si>
    <t>PLANO DE BENEFÍCIOS SCHNEIDER</t>
  </si>
  <si>
    <t>SCHNEIDER PREV</t>
  </si>
  <si>
    <t>PLANO DE BENEFÍCIOS ACPREV</t>
  </si>
  <si>
    <t>PLANO ACPREV</t>
  </si>
  <si>
    <t>PLANO DE APOSENTADORIA DELL COMPUTADORES DO BRASIL LTDA</t>
  </si>
  <si>
    <t>DELL COMPUTADORES</t>
  </si>
  <si>
    <t>PLANO GPC QUÍMICA</t>
  </si>
  <si>
    <t>GPC QUÍMICA</t>
  </si>
  <si>
    <t>PLANO DE BENEFÍCIOS MONGERAL</t>
  </si>
  <si>
    <t>PLANO DE BENEFÍCIOS BELOCAL</t>
  </si>
  <si>
    <t>PLANO DE BENEFÍCIOS PREVIDENCIÁRIOS DO ADVOGADO ¿ OABPREVPR</t>
  </si>
  <si>
    <t>PLANO FAELCE - CD</t>
  </si>
  <si>
    <t>FAELCE-CD</t>
  </si>
  <si>
    <t>PLANO DE BENEFÍCIOS MARCOSA PLANO A</t>
  </si>
  <si>
    <t>MARCOSA - PLANO A</t>
  </si>
  <si>
    <t>MARCOSA PLANO B</t>
  </si>
  <si>
    <t>MARCOSA - PLANO B</t>
  </si>
  <si>
    <t>PLANO  CD</t>
  </si>
  <si>
    <t>PLANO DE BENEFÍCIOS PREVIDENCIÁRIOS DO ADVOGADO DO RIO DE JANEIRO</t>
  </si>
  <si>
    <t>PLANO DE BENEFÍCIOS PREVSENAI-MA</t>
  </si>
  <si>
    <t>PREVSENAI-MA</t>
  </si>
  <si>
    <t>PLANO DE APOSENTADORIA P&amp;G PREV</t>
  </si>
  <si>
    <t>PLANO II DE BENEFÍCIOS NANSEN</t>
  </si>
  <si>
    <t>NANSEN PLANO II</t>
  </si>
  <si>
    <t>PLANO DE PREVIDÊNCIA GMAC</t>
  </si>
  <si>
    <t>GMAC</t>
  </si>
  <si>
    <t>PLANO DE BENEFÍCIOS BD LANXESSPREV</t>
  </si>
  <si>
    <t>PLANO DE BENEFÍCIOS R</t>
  </si>
  <si>
    <t>PLANO R</t>
  </si>
  <si>
    <t>PLANO DE BENEFICIOS CEBPREV</t>
  </si>
  <si>
    <t>CEBPREV</t>
  </si>
  <si>
    <t>PLANO DE BENEFÍCIOS ENERGIAS DO BRASIL</t>
  </si>
  <si>
    <t>ENERGIAS DO BRASIL</t>
  </si>
  <si>
    <t>PLANO V DE COMPLEMENTAÇÃO DE BENEFÍCIOS PREVIDENCIÁRIOS</t>
  </si>
  <si>
    <t>PLANO V</t>
  </si>
  <si>
    <t>PLANO DE APOSENTADORIA SANOFI</t>
  </si>
  <si>
    <t>SANOFI</t>
  </si>
  <si>
    <t>PLANO PROMON BÁSICOPLUS</t>
  </si>
  <si>
    <t>BÁSICOPLUS</t>
  </si>
  <si>
    <t>MACKENZIE - PLANO II</t>
  </si>
  <si>
    <t>MACKPREV - PLANO II</t>
  </si>
  <si>
    <t>PLANO DE BENEFÍCIO DEFINIDO DIVERSEY</t>
  </si>
  <si>
    <t>PLANO BD DIVERSEY</t>
  </si>
  <si>
    <t>PLANO DE CONTRIBUIÇÃO DEFINIDA SEALED AIR PREV</t>
  </si>
  <si>
    <t>SEALED PREV</t>
  </si>
  <si>
    <t>PLANO EMBRAPA-FLEXCERES</t>
  </si>
  <si>
    <t>EMBRAPA CV</t>
  </si>
  <si>
    <t>CERES-FLEXCERES</t>
  </si>
  <si>
    <t>PLANO BÁSICO CERES</t>
  </si>
  <si>
    <t>CERES BD</t>
  </si>
  <si>
    <t>PLANO DE BENEFÍCIOS T-SYSTEMS</t>
  </si>
  <si>
    <t>T-SYSTEMS</t>
  </si>
  <si>
    <t>PLANO FIEMTPREV</t>
  </si>
  <si>
    <t>FIEMTPREV</t>
  </si>
  <si>
    <t>PLANO SAVE PLUS</t>
  </si>
  <si>
    <t>SAVE PLUS</t>
  </si>
  <si>
    <t>PLANO DE BENEFÍCIOS PREVIDENCIÁRIOS DO SISTEMA PETROBRAS</t>
  </si>
  <si>
    <t>PLANO PETROS-2</t>
  </si>
  <si>
    <t>PLANO DE APOSENTADORIA STORA ENSO PREV</t>
  </si>
  <si>
    <t>STORA ENSO CD</t>
  </si>
  <si>
    <t>PLANO DE BENEFÍCIOS APCDPREV</t>
  </si>
  <si>
    <t>PLANO DE APOSENTADORIA CIP</t>
  </si>
  <si>
    <t>CIP</t>
  </si>
  <si>
    <t>PLANO DE BENEFÍCIOS AVAYA</t>
  </si>
  <si>
    <t>AVAYA</t>
  </si>
  <si>
    <t>PLANO DE BENEFÍCIOS PREVIDENCIÁRIOS - SICOOB MULTI INSTITUÍDO</t>
  </si>
  <si>
    <t>SICOOB MULTI INSTITUÍDO</t>
  </si>
  <si>
    <t>PLANO DE APOSENTADORIA WESTERN ASSET MANAGEMENT</t>
  </si>
  <si>
    <t>PLANO WESTERN ASSET MANAGEMENT</t>
  </si>
  <si>
    <t>PLANO SALDADO-EMATER</t>
  </si>
  <si>
    <t>EMATER SD</t>
  </si>
  <si>
    <t>PLANO EMATERMG-FLEXCERES</t>
  </si>
  <si>
    <t>EMATER CV</t>
  </si>
  <si>
    <t>PLANO DE APOSENTADORIA HUNTSMAN 2</t>
  </si>
  <si>
    <t>HUNTMAN 2</t>
  </si>
  <si>
    <t>PLANO PREVSYM</t>
  </si>
  <si>
    <t>PREVSYM</t>
  </si>
  <si>
    <t>PLANO BEN. PREV.RELIGIOSOS EM GERAL DE TODO O TERR.NAC. ASS.DA ASSOREL</t>
  </si>
  <si>
    <t>ASSORELPREV</t>
  </si>
  <si>
    <t>PLANO DE BENEFÍCIOS SANTA CRUZ PREV</t>
  </si>
  <si>
    <t>SANTA CRUZ PREV</t>
  </si>
  <si>
    <t>PLANO SALDADO-EPAMIG</t>
  </si>
  <si>
    <t>EPAMIG SD</t>
  </si>
  <si>
    <t>PLANO DE APOSENTADORIA VALEO PREV</t>
  </si>
  <si>
    <t>VALEO</t>
  </si>
  <si>
    <t>PLANO EPAMIG-FLEXCERES</t>
  </si>
  <si>
    <t>EPAMIG CV</t>
  </si>
  <si>
    <t>PLANO DE BENEFÍCIOS NATURALPREV</t>
  </si>
  <si>
    <t>NATURALPREV</t>
  </si>
  <si>
    <t>PLANO DE BENEFÍCIOS PREVIDENCIÁRIOS JURIS - PLANJUS</t>
  </si>
  <si>
    <t>PLANJUS</t>
  </si>
  <si>
    <t>PLANO DE APOSENTADORIA PREVINOKIA-SIEMENS</t>
  </si>
  <si>
    <t>PLANO DE APOSENT PREVINOKIA-SIEMENS</t>
  </si>
  <si>
    <t>PLANO DE BENEFÍCIOS DACARPREV</t>
  </si>
  <si>
    <t>DACARPREV</t>
  </si>
  <si>
    <t>PLANO DE PREV. DO SIND. DOS DESPACHANTES ADUANEIROS DO ESTADO DE MG</t>
  </si>
  <si>
    <t>PLANO ADUANAPREV</t>
  </si>
  <si>
    <t>PLANO TECHNIPFMC PREV</t>
  </si>
  <si>
    <t>TECHNIPFMC PREV</t>
  </si>
  <si>
    <t>PLANO DE APOSENTADORIA PREVI-DELPHI</t>
  </si>
  <si>
    <t>PREVI-DELPHI</t>
  </si>
  <si>
    <t>PLANO UNIFICADO DE APOSENTADORIA AMERICAN EXPRESS</t>
  </si>
  <si>
    <t>AMERICAN EXPRESS</t>
  </si>
  <si>
    <t>PLANO VEYANCE PREVIDÊNCIA COMPLEMENTAR</t>
  </si>
  <si>
    <t>VEYANCE</t>
  </si>
  <si>
    <t>PLANO ANAPARPREV</t>
  </si>
  <si>
    <t>ANAPARPREV</t>
  </si>
  <si>
    <t>PLANO DE BENEFÍCIOS DE CONTRIBUIÇÃO DEFINIDA EQUATORIAL ALAGOAS</t>
  </si>
  <si>
    <t>CD EQUATORIAL ALAGOAS</t>
  </si>
  <si>
    <t>PLANO INVESTPREV</t>
  </si>
  <si>
    <t>INVESTPREV</t>
  </si>
  <si>
    <t>PLANO DE BENEFÍCIOS BENTELERPREV</t>
  </si>
  <si>
    <t>BENTELERPREV</t>
  </si>
  <si>
    <t>PLANO DE PREVIDENCIA TOKIO MARINE</t>
  </si>
  <si>
    <t>TOKIO MARINE</t>
  </si>
  <si>
    <t>PLANO DE BENEFÍCIOS E &amp; Y PREVIDÊNCIA PRIVADA</t>
  </si>
  <si>
    <t>E &amp; Y</t>
  </si>
  <si>
    <t>PLANO DE PREVIDÊNCIA SISTEMA FIERGS</t>
  </si>
  <si>
    <t>FIERGSPREVI</t>
  </si>
  <si>
    <t>PLANO DE CONTRIBUIÇÃO VARIÁVEL DA CTS</t>
  </si>
  <si>
    <t>CV DA CTS</t>
  </si>
  <si>
    <t>PLANO DE BENEFÍCIOS AKZOPREV</t>
  </si>
  <si>
    <t>AKZOPREV</t>
  </si>
  <si>
    <t>PLANO DE PREVIDÊNCIA UNIMED-BH</t>
  </si>
  <si>
    <t>UNIMED-BH</t>
  </si>
  <si>
    <t>PLANO DE PREVIDÊNCIA DO COOPERADO</t>
  </si>
  <si>
    <t>COOPERADO</t>
  </si>
  <si>
    <t>PLANO MISTO DE BENEFÍCIOS PREVIDENCIÁRIOS DA CASAN</t>
  </si>
  <si>
    <t>PLANO CSI DE PREVIDÊNCIA COMPLEMENTAR</t>
  </si>
  <si>
    <t>PLANO CSI</t>
  </si>
  <si>
    <t>PLANO DE PREVIDÊNCIA DA COMPANHIA PETROQUÍMICA DE PERNAMBUCO</t>
  </si>
  <si>
    <t>PLANO PTAPREV</t>
  </si>
  <si>
    <t>PLANO DE BENEFÍCIOS COHABPREV</t>
  </si>
  <si>
    <t>COHABPREV</t>
  </si>
  <si>
    <t>PLANO PREVFIEPA</t>
  </si>
  <si>
    <t>PREVFIEPA</t>
  </si>
  <si>
    <t>PLANO DE BENEFÍCIOS SABIC-PREV</t>
  </si>
  <si>
    <t>SABIC-PREV</t>
  </si>
  <si>
    <t>PLANO DE BENEFÍCIOS SAE TOWERS PREV</t>
  </si>
  <si>
    <t>SAE TOWERS PREV</t>
  </si>
  <si>
    <t>PLANO DE BENEFÍCIOS ENERGISA ACRE</t>
  </si>
  <si>
    <t>ENERGISA ACRE</t>
  </si>
  <si>
    <t>PLANO DE APOSENTADORIA DE CONTRIBUIÇÃO DEFINIDA - PLANO CD DA PREVI -SIEMENS</t>
  </si>
  <si>
    <t>PLANO DE BENEFÍCIOS PREVIDENCIÁRIOS ANABBPREV</t>
  </si>
  <si>
    <t>PLANO DE BEN. PREVIDENCIÁRIOS</t>
  </si>
  <si>
    <t>PLANO SALDADO FUNASA</t>
  </si>
  <si>
    <t>PSF</t>
  </si>
  <si>
    <t>PLANO DE BENEFÍCIOS PCD FUNASA</t>
  </si>
  <si>
    <t>PCD - FUNASA</t>
  </si>
  <si>
    <t>PLANO DE BENEFÍCIOS SERGIPE CD</t>
  </si>
  <si>
    <t>PLANO PCD</t>
  </si>
  <si>
    <t>PLANO DE BENEFÍCIOS SERGIPE SALDADO</t>
  </si>
  <si>
    <t>PBSI</t>
  </si>
  <si>
    <t>PLANO DE PREVIDÊNCIA NA MODALIDADE CONTRIBUIÇÃO VARIÁVEL DA PREVDATA</t>
  </si>
  <si>
    <t>PREVDATA II</t>
  </si>
  <si>
    <t>PLANO GERAL SALDADO</t>
  </si>
  <si>
    <t>PGS</t>
  </si>
  <si>
    <t>PLANO DE BENEFÍCIOS PREVIDENCIÁRIOS DA ASSEMBLÉIA LEGISLATIVA DO ESTADO DE PERNAMBUCO</t>
  </si>
  <si>
    <t>PLANO ALEPEPREV</t>
  </si>
  <si>
    <t>PLANO DE APOSENTADORIA AIBELPREV</t>
  </si>
  <si>
    <t>AIBELPREV</t>
  </si>
  <si>
    <t>PLANO DE BENEFÍCOS GTMPREV</t>
  </si>
  <si>
    <t>GTMPREV</t>
  </si>
  <si>
    <t>PLANO PREVICONTAS</t>
  </si>
  <si>
    <t>PREVICONTAS</t>
  </si>
  <si>
    <t>PLANO DE BENEFÍCIOS PREVMUNKSJO</t>
  </si>
  <si>
    <t>PREVMUNKSJO</t>
  </si>
  <si>
    <t>PLANO BENEFÍCIOS II</t>
  </si>
  <si>
    <t>PLANO FENAJPREV</t>
  </si>
  <si>
    <t>FENAJPREV</t>
  </si>
  <si>
    <t>PLANO DE BENEFÍCIOS VISÃO MULTI</t>
  </si>
  <si>
    <t>VISÃO MULTI</t>
  </si>
  <si>
    <t>PLANO DE BENEFÍCIOS CIASCPREV</t>
  </si>
  <si>
    <t>CIASCPREV</t>
  </si>
  <si>
    <t>PLANO DE BENEFÍCIOS SANTA MARIA II</t>
  </si>
  <si>
    <t>PLANO SANTA MARIA II</t>
  </si>
  <si>
    <t>PLANO DE BENEFÍCIOS CIDASC-FLEXCERES</t>
  </si>
  <si>
    <t>CIDASC-FLEXCERES</t>
  </si>
  <si>
    <t>PLANO DE BENEFÍCIOS FBPREV</t>
  </si>
  <si>
    <t>FBPREV</t>
  </si>
  <si>
    <t>PLANO DE APOSENTADORIA DO BANCO HONDA</t>
  </si>
  <si>
    <t>PLANO DE BENEFÍCIOS NOVO NORDISK PRODUÇÃO</t>
  </si>
  <si>
    <t>NOVO NORDISK PRODUÇÃO</t>
  </si>
  <si>
    <t>PLANO DE APOSENTADORIA ANDRITZ</t>
  </si>
  <si>
    <t>ANDRITZ</t>
  </si>
  <si>
    <t>PREV-ESTAT</t>
  </si>
  <si>
    <t>PLANO DE APOSENTADORIA CD XPREV</t>
  </si>
  <si>
    <t>CD XPREV</t>
  </si>
  <si>
    <t>HCPA PREV</t>
  </si>
  <si>
    <t>PLANO DE BENEFÍCIOS ARYSTA PREV CD</t>
  </si>
  <si>
    <t>ARYSTA PREV CD</t>
  </si>
  <si>
    <t>PLANO DE BENEFÍCIOS GUARANI PREV</t>
  </si>
  <si>
    <t>GUARANI PREV</t>
  </si>
  <si>
    <t>PLANO DE BENEFÍCIOS SBOTPREV</t>
  </si>
  <si>
    <t>PLANO DE BENEFICIO DEFINIDO ITAUCARD</t>
  </si>
  <si>
    <t>PLANO  BD  ITAUCARD</t>
  </si>
  <si>
    <t>PLANO DE CONTRIBUIÇÃO VARIÁVEL ITAUCARD</t>
  </si>
  <si>
    <t>PLANO ITAÚ CD</t>
  </si>
  <si>
    <t>PLANO DE PREVIDÊNCIA DO CONSELHO REGIONAL DE CONTABILIDADE</t>
  </si>
  <si>
    <t>PLANO CRCPREV</t>
  </si>
  <si>
    <t>PLANO ITAUBANCO CD</t>
  </si>
  <si>
    <t>PLANO DE PREVIDÊNCIA DA ELETROS - PLANO EPE</t>
  </si>
  <si>
    <t>PLANO EPE</t>
  </si>
  <si>
    <t>PLANO PREVITÁLIA</t>
  </si>
  <si>
    <t>PLANO DE BENEFÍCIOS ICLPREV</t>
  </si>
  <si>
    <t>ICL PREV</t>
  </si>
  <si>
    <t>PLANO DE BENEFÍCIOS DE CONTRIBUIÇÃO VARIÁVEL EQUATORIAL PIAUÍ</t>
  </si>
  <si>
    <t>CV EQUATORIAL PIAUÍ</t>
  </si>
  <si>
    <t>PLANO PREVIFIEA</t>
  </si>
  <si>
    <t>PLANO DE APOSENTADORIA PREVI-CONTINENTAL</t>
  </si>
  <si>
    <t>PLANO PREVI-CONTINENTAL</t>
  </si>
  <si>
    <t>PLANO DE BENEFÍCIOS EXXONMOBIL I</t>
  </si>
  <si>
    <t>PLANO DE BENEFICIOS PREVIDENCIÁRIOS Nº 01 - CD ELETROSUL</t>
  </si>
  <si>
    <t>CD - ELETROSUL</t>
  </si>
  <si>
    <t>PLANO DE PREVIDÊNCIA FIBRAPREV</t>
  </si>
  <si>
    <t>PLANO FIBRAPREV</t>
  </si>
  <si>
    <t>PLANO EMERSONPREV</t>
  </si>
  <si>
    <t>EMERSONPREV</t>
  </si>
  <si>
    <t>PLANO DE BENEFÍCIOS DE PREVIDÊNCIA COMPLEMENTAR DA UNIVERSIDADE CATÓLICA DE GOIÁS</t>
  </si>
  <si>
    <t>SGC PREV</t>
  </si>
  <si>
    <t>PLANO GASPREV</t>
  </si>
  <si>
    <t>PLANO DE PREVIDÊNCIA DO CLUBE SALUTAR</t>
  </si>
  <si>
    <t>SALUTARPREV</t>
  </si>
  <si>
    <t>PLANO D DE BENEFÍCIOS PREVIDENCIÁRIOS</t>
  </si>
  <si>
    <t>PLANO DE APOSENTADORIA MJN PREV</t>
  </si>
  <si>
    <t>PLANO MJN PREV</t>
  </si>
  <si>
    <t>PLANO DE CONTRIBUIÇÃO VARIÁVEL I</t>
  </si>
  <si>
    <t>PLANO CV I</t>
  </si>
  <si>
    <t>PLANO PETRO RG</t>
  </si>
  <si>
    <t>PETRO_RG</t>
  </si>
  <si>
    <t>PLANO BAXTER CD</t>
  </si>
  <si>
    <t>PLANO DE BENEFÍCIOS CD INVISTA</t>
  </si>
  <si>
    <t>CD INVISTA</t>
  </si>
  <si>
    <t>PLANO DE BENEFÍCIOS PREVIDENCIÁRIOS- SIMECSPREVI</t>
  </si>
  <si>
    <t>SIMECSPREVI</t>
  </si>
  <si>
    <t>PLANO DE BENEFÍCIOS PREVIDENCIÁRIOS ANABBPREV 2</t>
  </si>
  <si>
    <t>ANABBPREV 2</t>
  </si>
  <si>
    <t>PLANO SABESPREV MAIS</t>
  </si>
  <si>
    <t>SABESPREV MAIS</t>
  </si>
  <si>
    <t>PLANO DE BENEFÍCIOS NOVO PLANO COPASA</t>
  </si>
  <si>
    <t>NOVO PLANO COPASA</t>
  </si>
  <si>
    <t>PLANO DE BENEFÍCIOS MICRO PREV</t>
  </si>
  <si>
    <t>MICRO PREV</t>
  </si>
  <si>
    <t>PLANO COPASA SALDADO</t>
  </si>
  <si>
    <t>PLANO LIQUIGÁS</t>
  </si>
  <si>
    <t>PLANO DE APOSENTADORIA CULTURA INGLESA</t>
  </si>
  <si>
    <t>PLANO DE APOSENTADORIA HUNTSMAN 3</t>
  </si>
  <si>
    <t>HUNTSMAN 3</t>
  </si>
  <si>
    <t>PLANO DE BENEFÍCIOS IGARASSU PREV</t>
  </si>
  <si>
    <t>IGARASSU PREV</t>
  </si>
  <si>
    <t>PLANO DE BENEFÍCIOS ORICA PREV</t>
  </si>
  <si>
    <t>ORICA PREV</t>
  </si>
  <si>
    <t>PLANO MISTO DE BENEFICIO SALDADO</t>
  </si>
  <si>
    <t>PLANO MISTO SALDADO</t>
  </si>
  <si>
    <t>PLANO SALDADO DE BENEFICIO DEFINIDO</t>
  </si>
  <si>
    <t>PLANO BD SALDADO</t>
  </si>
  <si>
    <t>PLANO PREV AMAZONIA</t>
  </si>
  <si>
    <t>PREV AMAZONIA</t>
  </si>
  <si>
    <t>PLANO MOEDAPREV</t>
  </si>
  <si>
    <t>MOEDAPREV</t>
  </si>
  <si>
    <t>PLANO DE BENEFÍCIOS CPIC</t>
  </si>
  <si>
    <t>CPIC</t>
  </si>
  <si>
    <t>PLANO SULGASPREV</t>
  </si>
  <si>
    <t>PLANO PREVTRAN</t>
  </si>
  <si>
    <t>PREVTRAN</t>
  </si>
  <si>
    <t>FAMÍLIA PREVIDÊNCIA ASSOCIATIVO</t>
  </si>
  <si>
    <t>FAMÍLIA PREVIDÊNCIA ASSOCIATIVO(FAMÍLIA)</t>
  </si>
  <si>
    <t>PLANO DE PREVIDÊNCIA REDECARD</t>
  </si>
  <si>
    <t>REDECARD</t>
  </si>
  <si>
    <t>PLANO DE BENEFÍCIO II</t>
  </si>
  <si>
    <t>PLANO DE BENEFÍCIOS CELPREV</t>
  </si>
  <si>
    <t>CELPREV</t>
  </si>
  <si>
    <t>PLANO DE BENEFÍCIOS GE AVIATION</t>
  </si>
  <si>
    <t>GE AVIATION</t>
  </si>
  <si>
    <t>PLANO DE APOSENTADORIA PETROCOQUE</t>
  </si>
  <si>
    <t>PETROCOQUE II</t>
  </si>
  <si>
    <t>PLANO DE BENEFÍCIOS PRODUQUÍMICA-NE PREV</t>
  </si>
  <si>
    <t>PRODUQUÍMICA-NE PREV</t>
  </si>
  <si>
    <t>PLANO DE BENEFÍCIOS PREV FUPF CD</t>
  </si>
  <si>
    <t>PREV FUPF CD</t>
  </si>
  <si>
    <t>PLANO DE BENEFÍCIOS PREVIDENCIÁRIOS DOS MINISTROS RELIGIOSOS DA ASSEMBLÉIA DE DEUS</t>
  </si>
  <si>
    <t>PLANO CIADPREV</t>
  </si>
  <si>
    <t>PLANO DE BENEFÍCIOS BNY MELLON</t>
  </si>
  <si>
    <t>PLANO BNY MELLON</t>
  </si>
  <si>
    <t>REGULAMENTO DO PLANO DE BENEFÍCIOS CARGILLPREV</t>
  </si>
  <si>
    <t>PLANO CARGILLPREV</t>
  </si>
  <si>
    <t>PLANO DE BENEFÍCIOS ATENTO</t>
  </si>
  <si>
    <t>ATENTO</t>
  </si>
  <si>
    <t>PLANO II DE BENEFÍCIOS METRÔ RIO</t>
  </si>
  <si>
    <t>PLANO II METRÔ RIO</t>
  </si>
  <si>
    <t>PLANO GAMA DE BENEFÍCIOS PREVIDENCIÁRIOS</t>
  </si>
  <si>
    <t>GAMA</t>
  </si>
  <si>
    <t>PLANO DE BENEFÍCIOS PREVIDENCIÁRIOS - BDMG CV</t>
  </si>
  <si>
    <t>PLANO CV</t>
  </si>
  <si>
    <t>PLANO DE APOSENTADORIA NTNPREV</t>
  </si>
  <si>
    <t>PLANO NTNPREV</t>
  </si>
  <si>
    <t>MAISPREV</t>
  </si>
  <si>
    <t>PLANO ACRICEL DE APOSENTADORIA</t>
  </si>
  <si>
    <t>ACRICELPREV</t>
  </si>
  <si>
    <t>PLANO DE BENEFICIO PRECE-CV</t>
  </si>
  <si>
    <t>PRECE-CV</t>
  </si>
  <si>
    <t>PLANO DE APOSENTADORIA RAIZ</t>
  </si>
  <si>
    <t>PLANO DE BENEFÍCIO DEFINIDO CENTRUS</t>
  </si>
  <si>
    <t>PBDC</t>
  </si>
  <si>
    <t>PLANO DE APOSENTADORIA FUTURA II</t>
  </si>
  <si>
    <t>PLANO DE BENEFÍCIOS UNIGEL PREV</t>
  </si>
  <si>
    <t>UNIGEL PREV</t>
  </si>
  <si>
    <t>PLANO DE BENEFÍCIOS CDPREV</t>
  </si>
  <si>
    <t>PLANO CDPREV</t>
  </si>
  <si>
    <t>PLANO DE BENEFÍCIOS ENERGISA RONDÔNIA</t>
  </si>
  <si>
    <t>ENERGISA RONDÔNIA</t>
  </si>
  <si>
    <t>PLANO III</t>
  </si>
  <si>
    <t>PLENOPREV</t>
  </si>
  <si>
    <t>PLANO DE BENEFÍCIOS VISÃO TELEFÔNICA</t>
  </si>
  <si>
    <t>PLANO DE BENEFÍCIOS PREVMETAL II</t>
  </si>
  <si>
    <t>PREVMETAL II</t>
  </si>
  <si>
    <t>PLANO PREV-MOSAIC 1</t>
  </si>
  <si>
    <t>PREV-MOSAIC 1</t>
  </si>
  <si>
    <t>PLANO PREV-MOSAIC 2</t>
  </si>
  <si>
    <t>PREV-MOSAIC 2</t>
  </si>
  <si>
    <t>PLANO DE APOSENTADORIA SIG PREV</t>
  </si>
  <si>
    <t>SIG PREV</t>
  </si>
  <si>
    <t>PLANO DE BENEFÍCIOS PREVIDENCIÁRIOS DOS MILITARES ESTADUAIS ¿ PLANO ABEPOM PREVIDÊNCIA</t>
  </si>
  <si>
    <t>ABEPOM PREVIDÊNCIA</t>
  </si>
  <si>
    <t>PLANO DE BENEFÍCIOS VALE FERTILIZANTES</t>
  </si>
  <si>
    <t>PLANO DE APOSENTADORIA METALSA</t>
  </si>
  <si>
    <t>METALSA</t>
  </si>
  <si>
    <t>PLANO DE APOSENTADORIA BROOKFIELD INCORPORAÇÕES</t>
  </si>
  <si>
    <t>PLANO BROOKFIELD INCORPORAÇÕES</t>
  </si>
  <si>
    <t>PLANO DE BENEFÍCIOS BBPREV REALIZE+</t>
  </si>
  <si>
    <t>BBPREV REALIZE+</t>
  </si>
  <si>
    <t>PLANO TAESA DE BENEFICIOS PREVIDENCIARIOS</t>
  </si>
  <si>
    <t>TAESAPREV</t>
  </si>
  <si>
    <t>PLANO ASSOCIATIVO INFRAPREV FAMÍLIA</t>
  </si>
  <si>
    <t>PAI I</t>
  </si>
  <si>
    <t>PLANO DE BENEFICIOS OJIPREV</t>
  </si>
  <si>
    <t>OJIPREV</t>
  </si>
  <si>
    <t>PLANO DE APOSENTADORIA MARSPREV</t>
  </si>
  <si>
    <t>MARSPREV</t>
  </si>
  <si>
    <t>PLANO DE APOSENTADORIA BAKER HUGHES</t>
  </si>
  <si>
    <t>BAKER HUGHES</t>
  </si>
  <si>
    <t>PLANO CONTÁBIL PREV</t>
  </si>
  <si>
    <t>CONTÁBIL PREV</t>
  </si>
  <si>
    <t>PLANO TPREV- TRELLEBORG PREVIDÊNCIA</t>
  </si>
  <si>
    <t>TPREV</t>
  </si>
  <si>
    <t>PLANO DE BENEFÍCIOS JBT</t>
  </si>
  <si>
    <t>JBT</t>
  </si>
  <si>
    <t>PLANO DE BENEFÍCIOS DENTALUNIPREV</t>
  </si>
  <si>
    <t>PLANO DENTALUNIPREV</t>
  </si>
  <si>
    <t>PLANO DE BENEFICIOS CD-02</t>
  </si>
  <si>
    <t>PB CD-02</t>
  </si>
  <si>
    <t>PLANO COOPERATIVO DE PREVIDÊNCIA MAIS FUTURO</t>
  </si>
  <si>
    <t>MAIS FUTURO(FAMÍLIA)</t>
  </si>
  <si>
    <t>PLANO DE BENEFÍCIOS PRODEMGEPREV</t>
  </si>
  <si>
    <t>PRODEMGEPREV</t>
  </si>
  <si>
    <t>PLANO DE BENEFÍCIOS FITPREV DE CONTRIBUIÇÃO DEFINIDA</t>
  </si>
  <si>
    <t>FITPREV</t>
  </si>
  <si>
    <t>PLANO DE BENEFÍCIOS PREVCOM RP</t>
  </si>
  <si>
    <t>PREVCOM RP (SERVIDOR)</t>
  </si>
  <si>
    <t>PLANO DE BENEFÍCIOS PREVCOM RG</t>
  </si>
  <si>
    <t>PREVCOM RG (SERVIDOR)</t>
  </si>
  <si>
    <t>PLANO EXECUTIVO FEDERAL</t>
  </si>
  <si>
    <t>EXECPREV (SERVIDOR)</t>
  </si>
  <si>
    <t>PLANO DE BENEFÍCIOS APEXPREV</t>
  </si>
  <si>
    <t>APEXPREV</t>
  </si>
  <si>
    <t>PLANO DE BENEFÍCIOS NITRO PREV</t>
  </si>
  <si>
    <t>NITRO PREV</t>
  </si>
  <si>
    <t>PLANO DE BENEFÍCIOS DO PODER LEGISLATIVO FEDERAL</t>
  </si>
  <si>
    <t>LEGISPREV (SERVIDOR)</t>
  </si>
  <si>
    <t>PLANO DE BENEFÍCIOS ABDI-FLEXCERES</t>
  </si>
  <si>
    <t>ABDI-FLEXCERES</t>
  </si>
  <si>
    <t>PLANO DE BENEFÍCIOS HEIPREV</t>
  </si>
  <si>
    <t>PLANO HEIPREV</t>
  </si>
  <si>
    <t>PLANO DE APOSENTADORIA SIAS</t>
  </si>
  <si>
    <t>PREVSIAS</t>
  </si>
  <si>
    <t>PLANO DE BENEFÍCIOS SESI-PIPREV</t>
  </si>
  <si>
    <t>SESI-PIPREV</t>
  </si>
  <si>
    <t>PLANO DE BENEFÍCIOS RJPREV-CD</t>
  </si>
  <si>
    <t>RJPREV-CD (SERVIDOR)</t>
  </si>
  <si>
    <t>PLANO CBSPREV</t>
  </si>
  <si>
    <t>CBSPREV</t>
  </si>
  <si>
    <t>PLANO DE APOSENTADORIA INOVAPREV</t>
  </si>
  <si>
    <t>INOVAPREV</t>
  </si>
  <si>
    <t>PLANO DE BENEFÍCIOS CODEMIG PREV</t>
  </si>
  <si>
    <t>PLANO CODEMIG PREV</t>
  </si>
  <si>
    <t>PLANO DE BENEFÍCIOS DO JUDICIÁRIO DA UNIÃO, DO MINISTÉRIO PÚBLICO DA UNIÃO E DO CONSELHO NACIONAL DO</t>
  </si>
  <si>
    <t>JUSMP-PREV (SERVIDOR)</t>
  </si>
  <si>
    <t>PLANO DE APOSENTADORIA AB FREIOS</t>
  </si>
  <si>
    <t>AB FREIOS</t>
  </si>
  <si>
    <t>PLANO DE BENEFÍCIOS CARESTREAMPREV</t>
  </si>
  <si>
    <t>CARESTREAMPREV</t>
  </si>
  <si>
    <t>PLANO DE BENEFÍCIOS PREVCOM RG - UNIS</t>
  </si>
  <si>
    <t>PREVCOM RG UNIS (SERVIDOR)</t>
  </si>
  <si>
    <t>PLANO DE BENEFICIO SALDADO</t>
  </si>
  <si>
    <t>PBS</t>
  </si>
  <si>
    <t>PLANO DE BENEFICIOS FBPREV II</t>
  </si>
  <si>
    <t>FBPREV II</t>
  </si>
  <si>
    <t>PLANO DE APOSENTADORIA NESTLE</t>
  </si>
  <si>
    <t>PAN</t>
  </si>
  <si>
    <t>PLANO DE APOSENTADORIA HMB PREV</t>
  </si>
  <si>
    <t>HMB PREV</t>
  </si>
  <si>
    <t>PLANO DE BENEFÍCIOS DOS SERVIDORES PÚBLICOS DO ESTADO DO ESPÍRITO SANTO</t>
  </si>
  <si>
    <t>PREVES SE (SERVIDOR)</t>
  </si>
  <si>
    <t>PLANO DE BENEFICIOS ZOETIS PREV</t>
  </si>
  <si>
    <t>ZOETIS PREV</t>
  </si>
  <si>
    <t>PLANO UNIMED DE PREVIDÊNCIA</t>
  </si>
  <si>
    <t>PLANO UNIMED</t>
  </si>
  <si>
    <t>PLANO AKER SOLUTIONS PREV</t>
  </si>
  <si>
    <t>AKER PREV</t>
  </si>
  <si>
    <t>PLANO DE BENEFÍCIOS EMATERDF-FLEXCERES</t>
  </si>
  <si>
    <t>EMATERDF-FLEXCERES</t>
  </si>
  <si>
    <t>PLANO DE APOSENTADORIA MOTOROLA SOLUTIONS</t>
  </si>
  <si>
    <t>PLANO DE APOSENTADORIA MOTOROLA SOLUTION</t>
  </si>
  <si>
    <t>PLANO DE APOSENTADORIA PROGRAMADA II</t>
  </si>
  <si>
    <t>PAP II</t>
  </si>
  <si>
    <t>PLANO  PRODEMGE SALDADO</t>
  </si>
  <si>
    <t>PSP</t>
  </si>
  <si>
    <t>PLANO DE BENEFÍCIOS CONFORTPREV</t>
  </si>
  <si>
    <t>CONFORTPREV</t>
  </si>
  <si>
    <t>PLANO DE APOSENTADORIA U-SHIN PREV</t>
  </si>
  <si>
    <t>U-SHIN PREV</t>
  </si>
  <si>
    <t>PLANO DE APOSENTADORIA OLYMPUSPREV</t>
  </si>
  <si>
    <t>OLYMPUSPREV</t>
  </si>
  <si>
    <t>PLANO DE CONTRIBUIÇÃO DEFINIDA PREVI-ERICSSON</t>
  </si>
  <si>
    <t>PLANO DE BENEFICIOS PREVISÃO</t>
  </si>
  <si>
    <t>PREVISÃO</t>
  </si>
  <si>
    <t>PLANO DE BENEFÍCIOS  - CD - METRO - DF</t>
  </si>
  <si>
    <t>PB CD - METRO - DF</t>
  </si>
  <si>
    <t>PLANO DE BENEFICIOS FUGROPREV</t>
  </si>
  <si>
    <t>FUGROPREV</t>
  </si>
  <si>
    <t>PLANO DE APOSENTADORIA ABBVIEPREV</t>
  </si>
  <si>
    <t>PABBVIEPREV</t>
  </si>
  <si>
    <t>PLANO DE BENEFÍCIOS PREVPLAN</t>
  </si>
  <si>
    <t>PREVPLAN (SERVIDOR)</t>
  </si>
  <si>
    <t>PLANO DE PREVIDÊNCIA COMPLEMENTAR CITROSUCOPREV</t>
  </si>
  <si>
    <t>CITROSUCOPREV</t>
  </si>
  <si>
    <t>PLANO PREVITÊ</t>
  </si>
  <si>
    <t>PLANO DE BENEFICIOS CELPA R</t>
  </si>
  <si>
    <t>PLANO CELPA R</t>
  </si>
  <si>
    <t>PLANO ELDORADO PREV</t>
  </si>
  <si>
    <t>FAMÍLIA PREVIDÊNCIA CORPORATIVO</t>
  </si>
  <si>
    <t>PLANO DE BENEFICIOS PORTOPREV II</t>
  </si>
  <si>
    <t>PLANO PORTOPREV II</t>
  </si>
  <si>
    <t>PLANO DE BENEFÍCIOS DOS SERVIDORES E EMPREGADOS DE CARGO EM COMISSÃO OU DESIGNAÇÃO TEMPORÁRIA DO EST</t>
  </si>
  <si>
    <t>PREVES CDT (SERVIDOR)</t>
  </si>
  <si>
    <t>PLANO CONABPREV</t>
  </si>
  <si>
    <t>CONABPREV</t>
  </si>
  <si>
    <t>PLANO DE BENEFÍCIOS CONAB SALDADO</t>
  </si>
  <si>
    <t>CONAB SALDADO</t>
  </si>
  <si>
    <t>PLANO DE APOSENTADORIA CACIBAN</t>
  </si>
  <si>
    <t>PLANO CACIBAN</t>
  </si>
  <si>
    <t>PLANO DCA DE APOSENTADORIA</t>
  </si>
  <si>
    <t>PLANO DCA</t>
  </si>
  <si>
    <t>PLANO DAB DE APOSENTADORIA</t>
  </si>
  <si>
    <t>PLANO DAB</t>
  </si>
  <si>
    <t>PLANO DE BENEFÍCIOS COPANPREV</t>
  </si>
  <si>
    <t>COPANPREV</t>
  </si>
  <si>
    <t>PLANO AXALTA PREV</t>
  </si>
  <si>
    <t>AXALTA PREV</t>
  </si>
  <si>
    <t>PLANO DE BENEFICIOS ARYSTA PREV I</t>
  </si>
  <si>
    <t>PLANO ARYSTA PREV I</t>
  </si>
  <si>
    <t>PLANO DE BENEFICIOS V</t>
  </si>
  <si>
    <t>PLANO DE APOSENTADORIA GE ENERGIA</t>
  </si>
  <si>
    <t>PLANO GE ENERGIA</t>
  </si>
  <si>
    <t>BBTS PREV</t>
  </si>
  <si>
    <t>PLANO DE BENEFICIOS PREVER</t>
  </si>
  <si>
    <t>PLANO DE CONTRIBUIÇÃO DEFINIDA OLINPREV</t>
  </si>
  <si>
    <t>PLANO CD OLINPREV</t>
  </si>
  <si>
    <t>PLANO DE BENEFÍCIOS PREVBAHIA PB CIVIL</t>
  </si>
  <si>
    <t>PREVBAHIA PB CIVIL (SERVIDOR)</t>
  </si>
  <si>
    <t>PLANO CHEMOURS PREV</t>
  </si>
  <si>
    <t>CHEMOURS PREV</t>
  </si>
  <si>
    <t>PLANO DE PREVIDÊNCIA TWDC BRASIL</t>
  </si>
  <si>
    <t>DISNEY</t>
  </si>
  <si>
    <t>PLANO DE PREVIDÊNCIA ESPN</t>
  </si>
  <si>
    <t>PLANO DE BENEFÍCIOS DO SERVIDOR PÚBLICO DO ESTADO DO RIO GRANDE DO SUL</t>
  </si>
  <si>
    <t>PLANO RS-FUTURO (SERVIDOR)</t>
  </si>
  <si>
    <t>PLANO DE APOSENTADORIA ARRIS</t>
  </si>
  <si>
    <t>PLANO ARRIS</t>
  </si>
  <si>
    <t>PLANO DE APOSENTADORIA MAIS VIDA PREVIDÊNCIA II</t>
  </si>
  <si>
    <t>PLANO DE BENEFÍCIOS DE PREVIDÊNCIA COMPLEMENTAR DO ESTADO DE SANTA CATARINA</t>
  </si>
  <si>
    <t>PLANO SCPREV (SERVIDOR)</t>
  </si>
  <si>
    <t>PLANO DE BENEFÍCIOS D - ELANCO</t>
  </si>
  <si>
    <t>PLANO  D ELANCO</t>
  </si>
  <si>
    <t>PLANO DE BENEFÍCIOS A - ELENCO</t>
  </si>
  <si>
    <t>PLANO A  ELENCO</t>
  </si>
  <si>
    <t>PLANO DE BENEFÍCIO SERGUS CD</t>
  </si>
  <si>
    <t>SERGUS CD</t>
  </si>
  <si>
    <t>PLANO DE BENEFÍCIOS PREVIDENCIÁRIOS</t>
  </si>
  <si>
    <t>PREVCOOP</t>
  </si>
  <si>
    <t>PLANO DE BENEFÍCIOS KEYSIGHT</t>
  </si>
  <si>
    <t>PLANO KEYSIGHT</t>
  </si>
  <si>
    <t>PLANO DE BENEFICIOS AGROPREV</t>
  </si>
  <si>
    <t>AGROPREV</t>
  </si>
  <si>
    <t>CERANPREV</t>
  </si>
  <si>
    <t>FOZ DO CHAPECÓ PREV</t>
  </si>
  <si>
    <t>PLANO DE BENEFÍCIOS - CD - 05</t>
  </si>
  <si>
    <t>PB CD - 05</t>
  </si>
  <si>
    <t>PLANO III DE APOSENTADORIA</t>
  </si>
  <si>
    <t>LUBRIZOL PREV DE CONTRIBUIÇÃO DEFINIDA</t>
  </si>
  <si>
    <t>LUBRIZOL PREV CD</t>
  </si>
  <si>
    <t>AMAZUL PREV</t>
  </si>
  <si>
    <t>PLANO DE BENEFÍCIOS ENERGISA</t>
  </si>
  <si>
    <t>PLANO ENERGISA</t>
  </si>
  <si>
    <t>PLANO DE BENEFÍCIOS TERRA PREV</t>
  </si>
  <si>
    <t>TERRA PREV</t>
  </si>
  <si>
    <t>PLANO DE APOSENTADORIA SOLVAYPREV</t>
  </si>
  <si>
    <t>PLANO GOIÁS SEGURO</t>
  </si>
  <si>
    <t>PGS (SERVIDOR)</t>
  </si>
  <si>
    <t>PLANO DE APOSENTADORIA BÁSICO CMOC</t>
  </si>
  <si>
    <t>PLANO CMOC</t>
  </si>
  <si>
    <t>PLANO DE APOSENTADORIA SUPLEMENTAR CMOC</t>
  </si>
  <si>
    <t>PLANO DE BENEFÍCIOS FECOMÉRCIO MG-I</t>
  </si>
  <si>
    <t>FECOMERCIO MG-I</t>
  </si>
  <si>
    <t>PLANO DE BENEFÍCIOS III SALDADO</t>
  </si>
  <si>
    <t>PLANO SALDADO</t>
  </si>
  <si>
    <t>PLANO INSTITUIDO FAMÍLIA FUNDAÇÃO COPEL</t>
  </si>
  <si>
    <t>PLANO FAMÍLIA (FAMÍLIA)</t>
  </si>
  <si>
    <t>PLANO DE APOSENTADORIA ABBOTT</t>
  </si>
  <si>
    <t>PLANO  ABBOTT</t>
  </si>
  <si>
    <t>PLANO DE CAMPOS</t>
  </si>
  <si>
    <t>CAMPOS</t>
  </si>
  <si>
    <t>PLANO SETORIAL DE PREVIDÊNCIA COOPERATIVA</t>
  </si>
  <si>
    <t>PLANO COOPREV</t>
  </si>
  <si>
    <t>PLANO PETROS DO SISTEMA PETROBRAS REPACTUADOS</t>
  </si>
  <si>
    <t>PPSP-REPACTUADOS</t>
  </si>
  <si>
    <t>FAMÍLIA CERES</t>
  </si>
  <si>
    <t>FAMÍLIA CERES (FAMÍLIA)</t>
  </si>
  <si>
    <t>PLANO DE PREVIDÊNCIA DO SISTEMA COOPERATIVISTA NACIONAL</t>
  </si>
  <si>
    <t>PPSCN</t>
  </si>
  <si>
    <t>PLANO EMERSON NETWORK POWER</t>
  </si>
  <si>
    <t>PLANO ENETWORKPOWER</t>
  </si>
  <si>
    <t>PLANO DE APOSENTADORIA DE CONTRIBUIÇÃO DEFINIDA AES BRASIL</t>
  </si>
  <si>
    <t>PLANO CD AES BRASIL</t>
  </si>
  <si>
    <t>PLANO DE APOSENTADORIA DE CONTRIBUIÇÃO DEFINIDA ELETROPAULO</t>
  </si>
  <si>
    <t>PREVNORDESTE-SERGIPE</t>
  </si>
  <si>
    <t>PREVNORDESTE-SERGIPE (SERVIDOR)</t>
  </si>
  <si>
    <t>PLANO DE CONTRIBUIÇÃO DEFINIDA DIVERSEY PREV</t>
  </si>
  <si>
    <t>PLANO CD DIVERSEYPREV</t>
  </si>
  <si>
    <t>PLANO DE BENEFÍCIOS PREVCOM RO</t>
  </si>
  <si>
    <t>PREVCOM RO (SERVIDOR)</t>
  </si>
  <si>
    <t>PLANO DE APOSENTADORIA DE CONTRIBUIÇÃO DEFINIDA EMAE</t>
  </si>
  <si>
    <t>PLANO EMAE - CD</t>
  </si>
  <si>
    <t>PLANO METRUS FAMÍLIA</t>
  </si>
  <si>
    <t>METRUS FAMÍLIA (FAMÍLIA)</t>
  </si>
  <si>
    <t>PLANO INSTITUÍDO PREVIBAYER</t>
  </si>
  <si>
    <t>PREVIBAYER (FAMÍLIA)</t>
  </si>
  <si>
    <t>PLANO DE BENEFÍCIOS LUNELLIPREV</t>
  </si>
  <si>
    <t>LUNELLIPREV</t>
  </si>
  <si>
    <t>PLANO DE BENEFÍCIOS PREVCOM MULTI</t>
  </si>
  <si>
    <t>PREVCOM MULTI (SERVIDOR)</t>
  </si>
  <si>
    <t>PLANO DE APOSENTADORIA MERIAL</t>
  </si>
  <si>
    <t>PLANO MERIAL</t>
  </si>
  <si>
    <t>PLANO DE BENEFÍCIOS PARA INSTITUIDOR - VOCÊPREV</t>
  </si>
  <si>
    <t>VOCÊPREV(FAMÍLIA)</t>
  </si>
  <si>
    <t>PLANO DE BENEFÍCIOS FBPREV III</t>
  </si>
  <si>
    <t>FBPREV III</t>
  </si>
  <si>
    <t>PLANO DE BENEFÍCIOS PREVIK BÁSICO</t>
  </si>
  <si>
    <t>PREVIK BÁSICO</t>
  </si>
  <si>
    <t>VALOR PREVIDÊNCIA</t>
  </si>
  <si>
    <t>VALOR PREV (FAMÍLIA)</t>
  </si>
  <si>
    <t>PLANO DE BENEFÍCIOS DOS SERVIDORES DO MUNICÍPIO DE CURITIBA - CURITIBAPREVPLAN 1</t>
  </si>
  <si>
    <t>CURITIBAPREVPLAN 1(SERVIDOR)</t>
  </si>
  <si>
    <t>PLANO DE BENEFÍCIOS VI</t>
  </si>
  <si>
    <t>PLANO VI</t>
  </si>
  <si>
    <t>FAPES FUTURO</t>
  </si>
  <si>
    <t>PLANO FAMILINVEST</t>
  </si>
  <si>
    <t>FAMILINVEST (FAMÍLIA)</t>
  </si>
  <si>
    <t>PLANO RIOGALEÃOPREV</t>
  </si>
  <si>
    <t>PLANO DE BENEFÍCIOS BOSCHLIFE</t>
  </si>
  <si>
    <t>BOSCHLIFE</t>
  </si>
  <si>
    <t>PLANO DE BENEFÍCIOS DO SERVIDOR PÚBLICO DO DISTRITO FEDERAL</t>
  </si>
  <si>
    <t>DF-PREVIDÊNCIA (SERVIDOR)</t>
  </si>
  <si>
    <t>PREVNORDESTE-PIAUI</t>
  </si>
  <si>
    <t>PREVNORDESTE-PIAUI (SERVIDOR)</t>
  </si>
  <si>
    <t>PLANO VIVA FUTURO DE CONTRIBUIÇÃO DEFINIDA</t>
  </si>
  <si>
    <t>VIVAFUTURO(FAMÍLIA)</t>
  </si>
  <si>
    <t>PLANO DE BENEFÍCIOS PENSE FUTURO</t>
  </si>
  <si>
    <t>PENSE FUTURO</t>
  </si>
  <si>
    <t>PLANO PREVIDENCIÁRIO 002 DA PREVSAN - PREVSAN CD</t>
  </si>
  <si>
    <t>PREVSAN CD</t>
  </si>
  <si>
    <t>PLANO DE BENEFÍCIOS SETORIAL DO COOPERATIVISMO AGROPECUÁRIO</t>
  </si>
  <si>
    <t>BBPREV COOP (SETORIAL)</t>
  </si>
  <si>
    <t>PLANO SETORIAL FIEMG PREVIDÊNCIA</t>
  </si>
  <si>
    <t>FIEMG PREVIDÊNCIA (SETORIAL)</t>
  </si>
  <si>
    <t>PLANO ARCONIC PREV</t>
  </si>
  <si>
    <t>ARCONIC PREV</t>
  </si>
  <si>
    <t>PLANO DE BENEFÍCIOS QUÍMICA</t>
  </si>
  <si>
    <t>PLANO QUÍMICA</t>
  </si>
  <si>
    <t>ABEFINPREV - PLANO DE BENEFÍCIOS ABEFIN</t>
  </si>
  <si>
    <t>ABEFINPREV  (SETORIAL)</t>
  </si>
  <si>
    <t>PLANO INSTITUÍDO DESBAN</t>
  </si>
  <si>
    <t>PID (FAMÍLIA)</t>
  </si>
  <si>
    <t>PLANO SETORIAL DESBAN</t>
  </si>
  <si>
    <t>PSD (SETORIAL)</t>
  </si>
  <si>
    <t>PLANO DE BENEFÍCIOS POLO PREV</t>
  </si>
  <si>
    <t>PLANO POLO PREV</t>
  </si>
  <si>
    <t>PLANO DE CONTRIBUIÇÃO DEFINIDA NÉOS</t>
  </si>
  <si>
    <t>PLANO DE CONTRIBUIÇÃO DEFINIDA LONGPING PREV</t>
  </si>
  <si>
    <t>LONGPING PREV</t>
  </si>
  <si>
    <t>PLANO DE APOSENTADORIA PRINCIPAL ITAÚ UNIBANCO</t>
  </si>
  <si>
    <t>PLANO PRINCIPAL ITAU UNIBANCO</t>
  </si>
  <si>
    <t>PLANO DE APOSENTADORIA SUPLEMENTAR ITAÚ UNIBANCO</t>
  </si>
  <si>
    <t>PLANO SUPLEMENTAR ITAÚ UNIBANCO</t>
  </si>
  <si>
    <t>PLANO HP MAIS</t>
  </si>
  <si>
    <t>PLANO HP</t>
  </si>
  <si>
    <t>PLANO INSTITUÍDO SETORIAL PREVALER</t>
  </si>
  <si>
    <t>VALIA (FAMÍLIA)</t>
  </si>
  <si>
    <t>PLANO SETORIAL CURITIBAPREV FAMÍLIA</t>
  </si>
  <si>
    <t>CURITIBAPREV FAMÍLIA (FAMÍLIA)</t>
  </si>
  <si>
    <t>PLANO SETORIAL INSTITUÍDO VIVA MAIS PREVIDÊNCIA</t>
  </si>
  <si>
    <t>VIVA MAIS  (FAMÍLIA)</t>
  </si>
  <si>
    <t>PLANO SETORIAL REALIZEPREV</t>
  </si>
  <si>
    <t>REALIZEPREV (FAMÍLIA)</t>
  </si>
  <si>
    <t>PLANO SETORIAL PREVI FAMÍLIA</t>
  </si>
  <si>
    <t>PREVI FAMÍLIA (FAMÍLIA)</t>
  </si>
  <si>
    <t>PLANO DE APOSENTADORIA DE CONTRIBUIÇÃO DEFINIDA SABESP</t>
  </si>
  <si>
    <t>PLANO DE BENEFÍCIOS MGSPREV</t>
  </si>
  <si>
    <t>PLANO MGSPREV</t>
  </si>
  <si>
    <t>PLANO DE PREVIDÊNCIA RHENDE+ SUPLEMENTAR</t>
  </si>
  <si>
    <t>PLANO RHENDER+SUPLEMENTAR</t>
  </si>
  <si>
    <t>PLANO DE PREVIDÊNCIA RHENDE+ BÁSICO</t>
  </si>
  <si>
    <t>PLANO RHENDER+BÁSICO</t>
  </si>
  <si>
    <t>PLANO DE PREVIDÊNCIA RHENDE+PREV</t>
  </si>
  <si>
    <t>PLANO PREVEVIDÊNCIA RHENDE+PREV</t>
  </si>
  <si>
    <t>PLANO DE BENEFÍCIOS DOS SERVIDORES DO MUNICÍPIO DE CURITIBA CURITIBAPREVPLAN 2</t>
  </si>
  <si>
    <t>CURITIBAPREVPLAN 2 (SERVIDOR)</t>
  </si>
  <si>
    <t>PLANO UNISEGPREV</t>
  </si>
  <si>
    <t>UNISEGPREV</t>
  </si>
  <si>
    <t>PLANO PETROS DO SISTEMA PETROBRAS - REPACTUADOS PRÉ-70</t>
  </si>
  <si>
    <t>REPACTUADOS PRÉ-70</t>
  </si>
  <si>
    <t>PLANO PETROS DO SISTEMA PETROBRAS - NÃO REPACTUADOS PRÉ-70</t>
  </si>
  <si>
    <t>PPSP-NR PRÉ-70</t>
  </si>
  <si>
    <t>PLANO DE BENEFÍCIOS SP PREVIDÊNCIA</t>
  </si>
  <si>
    <t>SP PREVIDÊNCIA (SERVIDOR)</t>
  </si>
  <si>
    <t>PLANO INSTITUIDO CENTRUSPREV+</t>
  </si>
  <si>
    <t>CENTRUSPREV+ (FAMÍLIA)</t>
  </si>
  <si>
    <t>PLANO DE BENEFÍCIOS CESP CD</t>
  </si>
  <si>
    <t>CESP CD</t>
  </si>
  <si>
    <t>PLANO DE APOSENTADORIA DE CONTRIBUIÇÃO DEFINIDA CPFL</t>
  </si>
  <si>
    <t>CD CPFL</t>
  </si>
  <si>
    <t>PLANO MOSAIC MAIS PREVIDÊNCIA</t>
  </si>
  <si>
    <t>MOSAIC MAIS PREVIDÊNCIA</t>
  </si>
  <si>
    <t>PLANO DE BENEFÍCIOS PREVCOM MS</t>
  </si>
  <si>
    <t>PREVCOM MS (SERVIDOR)</t>
  </si>
  <si>
    <t>PLANO CURITIBAPREV FAMÍLIA II</t>
  </si>
  <si>
    <t>CURITIBAPREV FAMÍLIA II (FAMÍLIA)</t>
  </si>
  <si>
    <t>PLANO FACEB-SALDADO</t>
  </si>
  <si>
    <t>PLANO DE APOSENTADORIA DE CONTRIBUIGAO DEFINIDA II</t>
  </si>
  <si>
    <t>PLANO CD II</t>
  </si>
  <si>
    <t>PLANO DE BENEFÍCIOS CD PREVICOKE II</t>
  </si>
  <si>
    <t>PREVICOKE CD II</t>
  </si>
  <si>
    <t>PLANO DE BENEFÍCIOS ARXADA</t>
  </si>
  <si>
    <t>PLANO DE BENEFÍCIOS DOS SERVIDORES PÚBLICOS DE MUNICÍPIOS</t>
  </si>
  <si>
    <t>RS-MUNICÍPIOS (SERVIDOR)</t>
  </si>
  <si>
    <t>PLANO DE BENEFÍCIOS D - ALCON</t>
  </si>
  <si>
    <t>PLANO DE BENEFÍCIOS DXC</t>
  </si>
  <si>
    <t>PLANO ABONO COMPLEMENTAÇÃO</t>
  </si>
  <si>
    <t>ABONO COMPLEMENTAÇÃO</t>
  </si>
  <si>
    <t>FAPES FAMÍLIA</t>
  </si>
  <si>
    <t>FF</t>
  </si>
  <si>
    <t>MAIS VISÃO</t>
  </si>
  <si>
    <t>PLANO DE BENEFÍCIOS SETORIAL +VALOR</t>
  </si>
  <si>
    <t>+VALOR</t>
  </si>
  <si>
    <t>PLANO DE BENEFÍCIOS BRASÍLIAPREV</t>
  </si>
  <si>
    <t>BRASÍLIAPREV</t>
  </si>
  <si>
    <t>PLANO  FAMÍLIA INDÚSTRIA</t>
  </si>
  <si>
    <t>FAMÍLIA INDÚSTRIA</t>
  </si>
  <si>
    <t>PLANO DE APOSENTADORIA POWER PREV</t>
  </si>
  <si>
    <t>POWER PREV</t>
  </si>
  <si>
    <t>PLANO DE BENEFÍCIOS DE CONTRIBUIÇÃO DEFINIDA ELEKEIROZ</t>
  </si>
  <si>
    <t>ELEKEIROZ</t>
  </si>
  <si>
    <t>NOVO PLANO DE CONTRIBUIÇÃO DEFINIDA</t>
  </si>
  <si>
    <t>NCD</t>
  </si>
  <si>
    <t>AL-PREVCOMP</t>
  </si>
  <si>
    <t>AL-PREVCOMP (SERVIDOR)</t>
  </si>
  <si>
    <t>PLANO FAMILIA ITAIPU SETORIAL</t>
  </si>
  <si>
    <t>FAMILIA ITAIPU</t>
  </si>
  <si>
    <t>PLANO MULTIPATROCINADO PARA ENTES FEDERATIVOS</t>
  </si>
  <si>
    <t>PREVES ENTES (SERVIDOR)</t>
  </si>
  <si>
    <t>PLANO DE BENEFÍCIOS PREVCOM-MT</t>
  </si>
  <si>
    <t>PREVCOM-MT (SERVIDOR)</t>
  </si>
  <si>
    <t>PLANO FAMÍLIA ATLÂNTICO</t>
  </si>
  <si>
    <t>FAMÍLIA ATLÂNTICO</t>
  </si>
  <si>
    <t>PLANO PREVWTW</t>
  </si>
  <si>
    <t>PLANO INSTITUÍDO SETORIAL FAMÍLIA BRF PREVIDÊNCIA</t>
  </si>
  <si>
    <t>PLANO FAMÍLIA BRF PREVIDÊNCIA</t>
  </si>
  <si>
    <t>PLANO INSTITUÍDO SETORIAL FAMÍLIA PREVINDUS</t>
  </si>
  <si>
    <t>FAMÍLIA PREVINDUS</t>
  </si>
  <si>
    <t>PLANO MISTO I DE BENEFÍCIOS - COMPESAPREV CD</t>
  </si>
  <si>
    <t>COMPESAPREV CD</t>
  </si>
  <si>
    <t>PLANO DE PREVIDÊNCIA COMPLEMENTAR VERALLIA</t>
  </si>
  <si>
    <t>VERALLIA</t>
  </si>
  <si>
    <t>PLANO DE BENEFÍCIOS AEROSPACE</t>
  </si>
  <si>
    <t>PB-AEROSPACE</t>
  </si>
  <si>
    <t>PLANO ORGANON PREV</t>
  </si>
  <si>
    <t>ORGANON PREV</t>
  </si>
  <si>
    <t>PLANO PETROS - 3</t>
  </si>
  <si>
    <t>PLANO SETORIAL CELOS FAMÍLIA</t>
  </si>
  <si>
    <t>CELOS FAMÍLIA</t>
  </si>
  <si>
    <t>PLANO CD NUCLEP</t>
  </si>
  <si>
    <t>PLANO CD ELETRONUCLEAR</t>
  </si>
  <si>
    <t>PLANO DE PREVIDÊNCIA COMPLEMENTAR DOS SERVIDORES DO ESTADO DO CEARÁ</t>
  </si>
  <si>
    <t>PREV-CE (SERVIDOR)</t>
  </si>
  <si>
    <t>PLANO INSTITUIDO BEM FUTURO</t>
  </si>
  <si>
    <t>BEM FUTURO</t>
  </si>
  <si>
    <t>PLANO DE APOSENTADORIA ELANCO</t>
  </si>
  <si>
    <t>PLANO DE BENEFÍCIOS PREV-MAIS</t>
  </si>
  <si>
    <t>PREV-MAIS (SERVIDOR)</t>
  </si>
  <si>
    <t>PLANO DE APOSENTADORIA PROGRAMADA - PAP - FRONERI</t>
  </si>
  <si>
    <t>PAP - FRONERI</t>
  </si>
  <si>
    <t>PLANO DE APOSENTADORIA PAN - FRONERI</t>
  </si>
  <si>
    <t>PAN - FRONERI</t>
  </si>
  <si>
    <t>PLANO DE APOSENTADORIA PROGRAMADA II ¿ PAP II - FRONERI</t>
  </si>
  <si>
    <t>PAP II - FRONERI</t>
  </si>
  <si>
    <t>FBPREV MULTIPATROCINADO</t>
  </si>
  <si>
    <t>CD1 (SERVIDOR)</t>
  </si>
  <si>
    <t>FAMÍLIA PREVIDÊNCIA MUNICÍPIOS</t>
  </si>
  <si>
    <t>NUTRIENPREV</t>
  </si>
  <si>
    <t>PLANO DE BENEFÍCIOS DE CONTRIBUIÇÃO DEFINIDA CITIBANK</t>
  </si>
  <si>
    <t>PLANO DE CONTRIBUIÇÃO DEFINIDA CITIBANK</t>
  </si>
  <si>
    <t>PLANO CD INB</t>
  </si>
  <si>
    <t>PLANO SETORIAL FAMÍLIA INOVAR</t>
  </si>
  <si>
    <t>FAMÍLIA INOVAR</t>
  </si>
  <si>
    <t>PLANO DE APOSENTADORIA VITESCO TECNOLOGIA</t>
  </si>
  <si>
    <t>VITESCO TECNOLOGIA</t>
  </si>
  <si>
    <t>PLANO ELETROBRÁS DE CONTRIBUIÇÃO DEFINIDA I</t>
  </si>
  <si>
    <t>PLANO CD ELETROBRÁS I</t>
  </si>
  <si>
    <t>VIVA MAIS MULTI PREFEITURAS</t>
  </si>
  <si>
    <t>VIVA MAIS PREFEITURAS</t>
  </si>
  <si>
    <t>PLANO DE BENEFÍCIOS CD BANESPREV</t>
  </si>
  <si>
    <t>CD BANESPREV</t>
  </si>
  <si>
    <t>PLANO DE BENEFÍCIOS BRKPREV</t>
  </si>
  <si>
    <t>BRKPREV</t>
  </si>
  <si>
    <t>PLANO DE BENEFÍCIOS MUNICÍPIOS-CD</t>
  </si>
  <si>
    <t>MUNICÌPIOS-CD (SERVIDOR)</t>
  </si>
  <si>
    <t>PLANO DE APOSENTADORIA FUTURAFLEX</t>
  </si>
  <si>
    <t>PLANO FUTURAFLEX</t>
  </si>
  <si>
    <t>PLANO DE PREVIDÊNCIA COMPLEMENTAR DOS MUNICÍPIOS DO ESTADO DO CEARÁ</t>
  </si>
  <si>
    <t>PREV-CE MUNICÍPIOS (SERVIDOR)</t>
  </si>
  <si>
    <t>PLANO DE BENEFÍCIOS BBPREV BRASIL</t>
  </si>
  <si>
    <t>BBPREV BRASIL (SERVIDOR)</t>
  </si>
  <si>
    <t>PLANO FLEXPREV</t>
  </si>
  <si>
    <t>PLANO DE BENEFÍCIOS INDUSPREV FLEX FIESP/CIESP</t>
  </si>
  <si>
    <t>INDUSPREV FLEX FIESP/CIESP</t>
  </si>
  <si>
    <t>MAG FEDERAÇÃO</t>
  </si>
  <si>
    <t>MAG FEDERAÇÃO (SERVIDOR)</t>
  </si>
  <si>
    <t>PLANO DE BENEFÍCIOS PRECE IV</t>
  </si>
  <si>
    <t>PRECE IV</t>
  </si>
  <si>
    <t>PLANO DE BENEFÍCIOS INDUSPREV FLEX SENAI-SP</t>
  </si>
  <si>
    <t>INDUSPREV FLEX SENAI</t>
  </si>
  <si>
    <t>PLANO DE BENEFÍCIOS INDUSPREV FLEX SESI - SP</t>
  </si>
  <si>
    <t>PLANO DE BENEFÍCIOS INDUSPREV FLEX SESI</t>
  </si>
  <si>
    <t>CAPITALPREV R</t>
  </si>
  <si>
    <t>CAPITALPREV (SERVIDOR)</t>
  </si>
  <si>
    <t>PLANO DE PREVIDÊNCIA COMPLEMENTAR DO MUNICÍPIO DE FLORIANÓPOLIS - FLORIPAPREV</t>
  </si>
  <si>
    <t>FLORIPAPREV (SERVIDOR)</t>
  </si>
  <si>
    <t>PLANO DE APOSENTADORIA DE CONTRIBUIÇÃO DEFINIDA ISA CTEEP</t>
  </si>
  <si>
    <t>ISA CTEEP PREV</t>
  </si>
  <si>
    <t>PLANO FRGPREV</t>
  </si>
  <si>
    <t>FRGPREV</t>
  </si>
  <si>
    <t>PLANO DE BENEFÍCIOS PREVIDENCIÁRIOS SPA</t>
  </si>
  <si>
    <t>PBP-SPA</t>
  </si>
  <si>
    <t>CARIOCAPREV</t>
  </si>
  <si>
    <t>PLANO DE BENEFÍCIOS CODESA</t>
  </si>
  <si>
    <t>PBP-CODESA</t>
  </si>
  <si>
    <t>PLANO VIVA FEDERATIVO</t>
  </si>
  <si>
    <t>PLANO PBP - CDRJ</t>
  </si>
  <si>
    <t>CDRJ</t>
  </si>
  <si>
    <t>PLANO DE BENEFÍCIOS PBP-CDP</t>
  </si>
  <si>
    <t>CDP</t>
  </si>
  <si>
    <t>PLANO DE BENEFÍCIOS CODEBA</t>
  </si>
  <si>
    <t>CODEBA</t>
  </si>
  <si>
    <t>FIPECQ ENTES FEDERATIVOS</t>
  </si>
  <si>
    <t>FEF</t>
  </si>
  <si>
    <t>MAG CORPORATE</t>
  </si>
  <si>
    <t>PLANO DE APOSENTADORIA DE CONTRIBUIÇÃO DEFINIDA VEM</t>
  </si>
  <si>
    <t>VEM PREV</t>
  </si>
  <si>
    <t>Tipo Patrocínio</t>
  </si>
  <si>
    <t>Info. Adicionais</t>
  </si>
  <si>
    <t>Porte</t>
  </si>
  <si>
    <t>Indicador Pluralidade de PB</t>
  </si>
  <si>
    <t>Indicador População</t>
  </si>
  <si>
    <t>Indicador de Exigível</t>
  </si>
  <si>
    <t xml:space="preserve">Indicador Núm. Patrocinadores </t>
  </si>
  <si>
    <t>Indicador Benefícios Pagos</t>
  </si>
  <si>
    <t>Média dos Indicadores</t>
  </si>
  <si>
    <t>Eixo X + Eixo Y</t>
  </si>
  <si>
    <t>Segmento</t>
  </si>
  <si>
    <t>ESI</t>
  </si>
  <si>
    <t>AEROS</t>
  </si>
  <si>
    <t>Privada</t>
  </si>
  <si>
    <t>S4</t>
  </si>
  <si>
    <t>Pública Federal</t>
  </si>
  <si>
    <t>Servidor</t>
  </si>
  <si>
    <t>Pública Estadual</t>
  </si>
  <si>
    <t>Pública Municipal</t>
  </si>
  <si>
    <t>Instituidor</t>
  </si>
  <si>
    <t>MAPPIN</t>
  </si>
  <si>
    <t>TECHNOS</t>
  </si>
  <si>
    <t>Situação do plano</t>
  </si>
  <si>
    <t>S3</t>
  </si>
  <si>
    <t>S1</t>
  </si>
  <si>
    <t>S2</t>
  </si>
  <si>
    <t>Segmentação</t>
  </si>
  <si>
    <t>Total Geral</t>
  </si>
  <si>
    <t xml:space="preserve"> QTDE POR TIPO DE PLANO</t>
  </si>
  <si>
    <t>TIPO DE PLANO %</t>
  </si>
  <si>
    <t>Contagem de ESI</t>
  </si>
  <si>
    <t>SERVIDORES</t>
  </si>
  <si>
    <t>(Vários itens)</t>
  </si>
  <si>
    <t>Situação do plano2</t>
  </si>
  <si>
    <t>DISTRIBUIÇÃO DAS ESI</t>
  </si>
  <si>
    <t>QTDE</t>
  </si>
  <si>
    <t>LISTA DE ENTIDADES</t>
  </si>
  <si>
    <t>DISTRIBUIÇÃO POR MODALIDADE DE PLANO</t>
  </si>
  <si>
    <t>DISTRIBUIÇÃO</t>
  </si>
  <si>
    <t>POR PATROCÍNIO</t>
  </si>
  <si>
    <t>SERVICOS</t>
  </si>
  <si>
    <t>ATIVIDADES FINANCEIRAS, DE SEGUROS E SERVICOS RELACIONADOS</t>
  </si>
  <si>
    <t>ATIVIDADES DE SERVICOS FINANCEIROS</t>
  </si>
  <si>
    <t>BANCO CENTRAL</t>
  </si>
  <si>
    <t>ATIVA</t>
  </si>
  <si>
    <t>2013-04-02 00:00:00.0000000</t>
  </si>
  <si>
    <t>2013-02-04 00:00:00.0000000</t>
  </si>
  <si>
    <t>BANCO CENTRAL DO BRASIL</t>
  </si>
  <si>
    <t>2023-07-26 06:00:03.000</t>
  </si>
  <si>
    <t>Patrocinado</t>
  </si>
  <si>
    <t>INTERMEDIACAO NAO-MONETARIA - OUTROS INSTRUMENTOS DE CAPTACAO</t>
  </si>
  <si>
    <t>BANCOS MULTIPLOS, SEM CARTEIRA COMERCIAL</t>
  </si>
  <si>
    <t>2010-11-01 00:00:00.0000000</t>
  </si>
  <si>
    <t>2010-09-02 00:00:00.0000000</t>
  </si>
  <si>
    <t>2013-12-06 00:00:00.0000000</t>
  </si>
  <si>
    <t>TOYOTA LEASING BRASIL SA ARREND MERCANTIL</t>
  </si>
  <si>
    <t>INTERMEDIACAO MONETARIA - DEPOSITOS A VISTA</t>
  </si>
  <si>
    <t>CREDITO COOPERATIVO</t>
  </si>
  <si>
    <t>BANCOS COOPERATIVOS</t>
  </si>
  <si>
    <t>2006-06-05 00:00:00.0000000</t>
  </si>
  <si>
    <t>BANCO COOPERATIVO DO BRASIL S/A</t>
  </si>
  <si>
    <t>BANCOS MULTIPLOS, COM CARTEIRA COMERCIAL</t>
  </si>
  <si>
    <t>2005-01-02 00:00:00.0000000</t>
  </si>
  <si>
    <t>PARANA BANCO S/A</t>
  </si>
  <si>
    <t>2002-12-17 00:00:00.0000000</t>
  </si>
  <si>
    <t>2007-03-02 00:00:00.0000000</t>
  </si>
  <si>
    <t>BANCO CSF S/A</t>
  </si>
  <si>
    <t>2009-07-01 00:00:00.0000000</t>
  </si>
  <si>
    <t>BCO HONDA SA</t>
  </si>
  <si>
    <t>2012-12-01 00:00:00.0000000</t>
  </si>
  <si>
    <t>2012-11-20 00:00:00.0000000</t>
  </si>
  <si>
    <t>BANCO DE TOKYO-MITSUBISHI UFJ BRASIL S/A</t>
  </si>
  <si>
    <t>2005-11-03 00:00:00.0000000</t>
  </si>
  <si>
    <t>BANCO JOHN DEERE S.A.</t>
  </si>
  <si>
    <t>2011-03-23 00:00:00.0000000</t>
  </si>
  <si>
    <t>COMPANHIA DE ARRENDAMENTO MERCANTIL RCI BRASIL</t>
  </si>
  <si>
    <t>2010-11-03 00:00:00.0000000</t>
  </si>
  <si>
    <t>BANCO TRIANGULO S/A</t>
  </si>
  <si>
    <t>2013-03-18 00:00:00.0000000</t>
  </si>
  <si>
    <t>2019-01-17 00:00:00.0000000</t>
  </si>
  <si>
    <t>BANCO DO ESTADO DO PARA S A</t>
  </si>
  <si>
    <t>2012-01-01 00:00:00.0000000</t>
  </si>
  <si>
    <t>2011-09-02 00:00:00.0000000</t>
  </si>
  <si>
    <t>BANCO MONEO S.A.</t>
  </si>
  <si>
    <t>1995-10-17 00:00:00.0000000</t>
  </si>
  <si>
    <t>2005-12-30 00:00:00.0000000</t>
  </si>
  <si>
    <t>BANCOS COMERCIAIS</t>
  </si>
  <si>
    <t>2019-08-06 00:00:00.0000000</t>
  </si>
  <si>
    <t>BANCO DA AMAZONIA SA</t>
  </si>
  <si>
    <t>1994-06-10 00:00:00.0000000</t>
  </si>
  <si>
    <t>2015-06-18 00:00:00.0000000</t>
  </si>
  <si>
    <t>BANCO RANDON SA</t>
  </si>
  <si>
    <t>2009-09-30 00:00:00.0000000</t>
  </si>
  <si>
    <t>BANCO SANTANDER (BRASIL) S.A.</t>
  </si>
  <si>
    <t>2012-04-11 00:00:00.0000000</t>
  </si>
  <si>
    <t>BANCO VOLVO (BRASIL) S.A</t>
  </si>
  <si>
    <t>2016-09-26 00:00:00.0000000</t>
  </si>
  <si>
    <t>BCO GMAC SA</t>
  </si>
  <si>
    <t>1996-04-01 00:00:00.0000000</t>
  </si>
  <si>
    <t>2003-06-24 00:00:00.0000000</t>
  </si>
  <si>
    <t>BANCO J. P. MORGAN S.A.</t>
  </si>
  <si>
    <t>JPMORGAN CHASE BANK, NATIONAL ASSOCIATION</t>
  </si>
  <si>
    <t>1993-07-14 00:00:00.0000000</t>
  </si>
  <si>
    <t>DEUTSCHE BANK SA BANCO ALEMAO</t>
  </si>
  <si>
    <t>2017-09-25 00:00:00.0000000</t>
  </si>
  <si>
    <t>BANCO SUMITOMO MITSUI BRASILEIRO S A</t>
  </si>
  <si>
    <t>2017-01-20 00:00:00.0000000</t>
  </si>
  <si>
    <t>2016-11-04 00:00:00.0000000</t>
  </si>
  <si>
    <t>BANCO DO ESTADO DE SERGIPE S/A</t>
  </si>
  <si>
    <t>1980-06-13 00:00:00.0000000</t>
  </si>
  <si>
    <t>1981-06-08 00:00:00.0000000</t>
  </si>
  <si>
    <t>BANCO BRADESCO BERJ S.A.</t>
  </si>
  <si>
    <t>BD EM LIQUIDAÇÃO EXTRAJUDICIAL</t>
  </si>
  <si>
    <t>PREVI-BANERJ</t>
  </si>
  <si>
    <t>1998-06-12 00:00:00.0000000</t>
  </si>
  <si>
    <t>BANCO DO BRASIL SA</t>
  </si>
  <si>
    <t>1980-03-04 00:00:00.0000000</t>
  </si>
  <si>
    <t>2019-08-20 00:00:00.0000000</t>
  </si>
  <si>
    <t>BCO BRASIL SA</t>
  </si>
  <si>
    <t>BAIXADA</t>
  </si>
  <si>
    <t>1985-11-01 00:00:00.0000000</t>
  </si>
  <si>
    <t>BANCO DO ESTADO DO PIAUI S/A</t>
  </si>
  <si>
    <t>BANCOS DE DESENVOLVIMENTO</t>
  </si>
  <si>
    <t>2001-12-13 00:00:00.0000000</t>
  </si>
  <si>
    <t>BANCO REGIONAL DE DESENVOLVIMENTO DO EXTREMO SUL</t>
  </si>
  <si>
    <t>1977-07-12 00:00:00.0000000</t>
  </si>
  <si>
    <t>1995-01-01 00:00:00.0000000</t>
  </si>
  <si>
    <t>1997-03-26 00:00:00.0000000</t>
  </si>
  <si>
    <t>HSBC BANK BRASIL S.A. - BANCO MULTIPLO</t>
  </si>
  <si>
    <t>2020-11-06 00:00:00.0000000</t>
  </si>
  <si>
    <t>BANCO BRADESCO SA</t>
  </si>
  <si>
    <t>1998-07-01 00:00:00.0000000</t>
  </si>
  <si>
    <t>BANCO RABOBANK INTERNATIONAL BRASIL S/A</t>
  </si>
  <si>
    <t>2021-10-01 00:00:00.0000000</t>
  </si>
  <si>
    <t>2021-07-28 00:00:00.0000000</t>
  </si>
  <si>
    <t>BANCO CITIBANK S A</t>
  </si>
  <si>
    <t>CITIBANK N A</t>
  </si>
  <si>
    <t>1991-02-01 00:00:00.0000000</t>
  </si>
  <si>
    <t>BANCO CREDICARD S.A.</t>
  </si>
  <si>
    <t>2018-03-28 00:00:00.0000000</t>
  </si>
  <si>
    <t>BANCO ITAUCARD S.A.</t>
  </si>
  <si>
    <t>BCO BANERJ SA</t>
  </si>
  <si>
    <t>1988-08-01 00:00:00.0000000</t>
  </si>
  <si>
    <t>BANCO ITAU BBA S.A.</t>
  </si>
  <si>
    <t>ITAU UNIBANCO S.A.</t>
  </si>
  <si>
    <t>2001-06-01 00:00:00.0000000</t>
  </si>
  <si>
    <t>1981-08-14 00:00:00.0000000</t>
  </si>
  <si>
    <t>1970-01-23 00:00:00.0000000</t>
  </si>
  <si>
    <t>BANCO BANDEPE S.A.</t>
  </si>
  <si>
    <t>1980-08-26 00:00:00.0000000</t>
  </si>
  <si>
    <t>1980-08-25 00:00:00.0000000</t>
  </si>
  <si>
    <t>2010-06-11 00:00:00.0000000</t>
  </si>
  <si>
    <t>2017-04-25 00:00:00.0000000</t>
  </si>
  <si>
    <t>BRB BANCO DE BRASILIA SA</t>
  </si>
  <si>
    <t>2012-10-24 00:00:00.0000000</t>
  </si>
  <si>
    <t>2012-09-28 00:00:00.0000000</t>
  </si>
  <si>
    <t>2013-05-21 00:00:00.0000000</t>
  </si>
  <si>
    <t>1985-03-01 00:00:00.0000000</t>
  </si>
  <si>
    <t>2019-09-26 00:00:00.0000000</t>
  </si>
  <si>
    <t>2017-06-06 00:00:00.0000000</t>
  </si>
  <si>
    <t>2014-04-17 00:00:00.0000000</t>
  </si>
  <si>
    <t>2010-04-01 00:00:00.0000000</t>
  </si>
  <si>
    <t>2009-11-09 00:00:00.0000000</t>
  </si>
  <si>
    <t>BANCO ITAULEASING S.A.</t>
  </si>
  <si>
    <t>2015-10-27 00:00:00.0000000</t>
  </si>
  <si>
    <t>ITAU UNIBANCO HOLDING S.A.</t>
  </si>
  <si>
    <t>2012-07-31 00:00:00.0000000</t>
  </si>
  <si>
    <t>2015-08-25 00:00:00.0000000</t>
  </si>
  <si>
    <t>2014-12-11 00:00:00.0000000</t>
  </si>
  <si>
    <t>1998-06-01 00:00:00.0000000</t>
  </si>
  <si>
    <t>1998-01-01 00:00:00.0000000</t>
  </si>
  <si>
    <t>2012-03-28 00:00:00.0000000</t>
  </si>
  <si>
    <t>2017-04-17 00:00:00.0000000</t>
  </si>
  <si>
    <t>BANCO ITAUBANK S.A</t>
  </si>
  <si>
    <t>2012-07-25 00:00:00.0000000</t>
  </si>
  <si>
    <t>HIPERCARD BANCO MULTIPLO S.A.</t>
  </si>
  <si>
    <t>2015-10-07 00:00:00.0000000</t>
  </si>
  <si>
    <t>2003-11-20 00:00:00.0000000</t>
  </si>
  <si>
    <t>2013-01-23 00:00:00.0000000</t>
  </si>
  <si>
    <t>2009-10-14 00:00:00.0000000</t>
  </si>
  <si>
    <t>1984-04-18 00:00:00.0000000</t>
  </si>
  <si>
    <t>2016-03-22 00:00:00.0000000</t>
  </si>
  <si>
    <t>1996-08-23 00:00:00.0000000</t>
  </si>
  <si>
    <t>2014-04-24 00:00:00.0000000</t>
  </si>
  <si>
    <t>1979-12-18 00:00:00.0000000</t>
  </si>
  <si>
    <t>2015-05-20 00:00:00.0000000</t>
  </si>
  <si>
    <t>1999-04-09 00:00:00.0000000</t>
  </si>
  <si>
    <t>2003-03-31 00:00:00.0000000</t>
  </si>
  <si>
    <t>1979-03-27 00:00:00.0000000</t>
  </si>
  <si>
    <t>2000-01-27 00:00:00.0000000</t>
  </si>
  <si>
    <t>2002-03-08 00:00:00.0000000</t>
  </si>
  <si>
    <t>BANCO DO ESTADO DE SANTA CATARINA SA</t>
  </si>
  <si>
    <t>1978-04-04 00:00:00.0000000</t>
  </si>
  <si>
    <t>1998-04-15 00:00:00.0000000</t>
  </si>
  <si>
    <t>2005-03-15 00:00:00.0000000</t>
  </si>
  <si>
    <t>1982-01-15 00:00:00.0000000</t>
  </si>
  <si>
    <t>2012-10-09 00:00:00.0000000</t>
  </si>
  <si>
    <t>2013-08-29 00:00:00.0000000</t>
  </si>
  <si>
    <t>2023-01-06 00:00:00.0000000</t>
  </si>
  <si>
    <t>2022-12-08 00:00:00.0000000</t>
  </si>
  <si>
    <t>BANCO NACIONAL DE DESENVOLVIMENTO ECONOMICO E SOCIAL</t>
  </si>
  <si>
    <t>PBCD</t>
  </si>
  <si>
    <t>1976-06-01 00:00:00.0000000</t>
  </si>
  <si>
    <t>1979-05-28 00:00:00.0000000</t>
  </si>
  <si>
    <t>2022-12-16 00:00:00.0000000</t>
  </si>
  <si>
    <t>2006-06-07 00:00:00.0000000</t>
  </si>
  <si>
    <t>BANCO NOSSA CAIXA S.A.</t>
  </si>
  <si>
    <t>1977-09-01 00:00:00.0000000</t>
  </si>
  <si>
    <t>2023-01-26 00:00:00.0000000</t>
  </si>
  <si>
    <t>2011-04-29 00:00:00.0000000</t>
  </si>
  <si>
    <t>2011-01-14 00:00:00.0000000</t>
  </si>
  <si>
    <t>BANCO DE DESENVOLVIMENTO DE MINAS GERAIS S.A. - BDMG</t>
  </si>
  <si>
    <t>1979-10-30 00:00:00.0000000</t>
  </si>
  <si>
    <t>2014-05-02 00:00:00.0000000</t>
  </si>
  <si>
    <t>2014-01-21 00:00:00.0000000</t>
  </si>
  <si>
    <t>1980-03-31 00:00:00.0000000</t>
  </si>
  <si>
    <t>2011-02-01 00:00:00.0000000</t>
  </si>
  <si>
    <t>2010-12-21 00:00:00.0000000</t>
  </si>
  <si>
    <t>BANCO CARGILL SA</t>
  </si>
  <si>
    <t>1988-03-17 00:00:00.0000000</t>
  </si>
  <si>
    <t>2000-09-13 00:00:00.0000000</t>
  </si>
  <si>
    <t>2014-12-16 00:00:00.0000000</t>
  </si>
  <si>
    <t>2014-12-15 00:00:00.0000000</t>
  </si>
  <si>
    <t>2010-05-15 00:00:00.0000000</t>
  </si>
  <si>
    <t>2010-03-26 00:00:00.0000000</t>
  </si>
  <si>
    <t>BANCO DO NORDESTE DO BRASIL SA</t>
  </si>
  <si>
    <t>1967-02-23 00:00:00.0000000</t>
  </si>
  <si>
    <t>2014-07-24 00:00:00.0000000</t>
  </si>
  <si>
    <t>1986-07-01 00:00:00.0000000</t>
  </si>
  <si>
    <t>2004-12-30 00:00:00.0000000</t>
  </si>
  <si>
    <t>BANCO ALVORADA S.A.</t>
  </si>
  <si>
    <t>1986-05-20 00:00:00.0000000</t>
  </si>
  <si>
    <t>2023-03-24 00:00:00.0000000</t>
  </si>
  <si>
    <t>2023-01-16 00:00:00.0000000</t>
  </si>
  <si>
    <t>BANCO DO ESTADO DO RIO GRANDE DO SUL SA</t>
  </si>
  <si>
    <t>FBPREV CD</t>
  </si>
  <si>
    <t>2018-11-29 00:00:00.0000000</t>
  </si>
  <si>
    <t>2014-05-30 00:00:00.0000000</t>
  </si>
  <si>
    <t>2013-12-23 00:00:00.0000000</t>
  </si>
  <si>
    <t>2009-11-25 00:00:00.0000000</t>
  </si>
  <si>
    <t>2009-07-07 00:00:00.0000000</t>
  </si>
  <si>
    <t>1965-01-01 00:00:00.0000000</t>
  </si>
  <si>
    <t>2022-03-01 00:00:00.0000000</t>
  </si>
  <si>
    <t>2021-09-16 00:00:00.0000000</t>
  </si>
  <si>
    <t>2016-01-04 00:00:00.0000000</t>
  </si>
  <si>
    <t>2015-12-01 00:00:00.0000000</t>
  </si>
  <si>
    <t>2007-01-12 00:00:00.0000000</t>
  </si>
  <si>
    <t>2005-01-13 00:00:00.0000000</t>
  </si>
  <si>
    <t>2012-07-12 00:00:00.0000000</t>
  </si>
  <si>
    <t>2000-02-16 00:00:00.0000000</t>
  </si>
  <si>
    <t>2020-09-29 00:00:00.0000000</t>
  </si>
  <si>
    <t>2020-10-19 00:00:00.0000000</t>
  </si>
  <si>
    <t>2016-03-28 00:00:00.0000000</t>
  </si>
  <si>
    <t>2010-04-19 00:00:00.0000000</t>
  </si>
  <si>
    <t>1987-01-29 00:00:00.0000000</t>
  </si>
  <si>
    <t>2013-08-26 00:00:00.0000000</t>
  </si>
  <si>
    <t>2017-05-02 00:00:00.0000000</t>
  </si>
  <si>
    <t>2017-02-15 00:00:00.0000000</t>
  </si>
  <si>
    <t>BANESTES SA BANCO DO ESTADO DO ESPIRITO SANTO</t>
  </si>
  <si>
    <t>1998-05-01 00:00:00.0000000</t>
  </si>
  <si>
    <t>ATIVIDADES AUXILIARES DOS SERVICOS FINANCEIROS, SEGUROS, PREVIDENCIA COMPLEMENTAR E PLANOS DE SAUDE</t>
  </si>
  <si>
    <t>ATIVIDADES AUXILIARES DOS SEGUROS, DA PREVIDENCIA COMPLEMENTAR E DOS PLANOS DE SAUDE</t>
  </si>
  <si>
    <t>CORRETORES E AGENTES DE SEGUROS, DE PLANOS DE PREVIDENCIA COMPLEMENTAR E DE SAUDE</t>
  </si>
  <si>
    <t>2021-10-21 00:00:00.0000000</t>
  </si>
  <si>
    <t>UNIMED CORRETORA DE SEGUROS LTDA.</t>
  </si>
  <si>
    <t>SEGUROS, RESSEGUROS, PREVIDENCIA COMPLEMENTAR E PLANOS DE SAUDE</t>
  </si>
  <si>
    <t>SEGUROS-SAUDE</t>
  </si>
  <si>
    <t>2020-05-08 00:00:00.0000000</t>
  </si>
  <si>
    <t>2019-12-23 00:00:00.0000000</t>
  </si>
  <si>
    <t>UNIMED SEGUROS SAUDE S/A</t>
  </si>
  <si>
    <t>SEGUROS DE VIDA E NAO-VIDA</t>
  </si>
  <si>
    <t>SEGUROS NAO-VIDA</t>
  </si>
  <si>
    <t>UNIMED SEGUROS PATRIMONIAIS S/A</t>
  </si>
  <si>
    <t>SEGUROS DE VIDA</t>
  </si>
  <si>
    <t>UNIMED SEGURADORA S/A</t>
  </si>
  <si>
    <t>2017-01-17 00:00:00.0000000</t>
  </si>
  <si>
    <t>SICOOB SEGURADORA DE VIDA E PREVIDENCIA SA</t>
  </si>
  <si>
    <t>2015-03-01 00:00:00.0000000</t>
  </si>
  <si>
    <t>2014-12-02 00:00:00.0000000</t>
  </si>
  <si>
    <t>TELEFONICA CORRETORA DE SEGUROS LTDA.</t>
  </si>
  <si>
    <t>2022-12-27 00:00:00.0000000</t>
  </si>
  <si>
    <t>2012-07-09 00:00:00.0000000</t>
  </si>
  <si>
    <t>2019-03-26 00:00:00.0000000</t>
  </si>
  <si>
    <t>PORTO DE CIMA CORRETORA DE SEGUROS LTDA</t>
  </si>
  <si>
    <t>RESSEGUROS</t>
  </si>
  <si>
    <t>2008-12-03 00:00:00.0000000</t>
  </si>
  <si>
    <t>2008-12-02 00:00:00.0000000</t>
  </si>
  <si>
    <t>J MALUCELLI RESSEGURADORA S.A.</t>
  </si>
  <si>
    <t>J MALUCELLI SEGURADORA S A</t>
  </si>
  <si>
    <t>2006-05-24 00:00:00.0000000</t>
  </si>
  <si>
    <t>MONGERAL AEGON SEGUROS E PREVIDENCIA S/A</t>
  </si>
  <si>
    <t>1997-03-31 00:00:00.0000000</t>
  </si>
  <si>
    <t>2017-06-09 00:00:00.0000000</t>
  </si>
  <si>
    <t>2017-04-07 00:00:00.0000000</t>
  </si>
  <si>
    <t>ENERGISA PLANEJAMENTO E CORRETAGEM DE SEGUROS LTDA</t>
  </si>
  <si>
    <t>2019-02-18 00:00:00.0000000</t>
  </si>
  <si>
    <t>2019-10-25 00:00:00.0000000</t>
  </si>
  <si>
    <t>CSF ADMINISTRADORA E CORRETORA DE SEGUROS EIRELI</t>
  </si>
  <si>
    <t>AVALIACAO DE RISCOS E PERDAS</t>
  </si>
  <si>
    <t>PERITOS E AVALIADORES DE SEGUROS</t>
  </si>
  <si>
    <t>2018-02-26 00:00:00.0000000</t>
  </si>
  <si>
    <t>SOMPO SERVICES GESTAO DE RISCOS E VISTORIA LTDA</t>
  </si>
  <si>
    <t>2017-05-26 00:00:00.0000000</t>
  </si>
  <si>
    <t>MARITIMA SEGUROS SA</t>
  </si>
  <si>
    <t>2014-10-01 00:00:00.0000000</t>
  </si>
  <si>
    <t>2014-08-11 00:00:00.0000000</t>
  </si>
  <si>
    <t>2000-11-01 00:00:00.0000000</t>
  </si>
  <si>
    <t>2018-11-13 00:00:00.0000000</t>
  </si>
  <si>
    <t>2011-08-02 00:00:00.0000000</t>
  </si>
  <si>
    <t>TRIBANCO CORRETORA DE SEGUROS S/A</t>
  </si>
  <si>
    <t>2012-03-19 00:00:00.0000000</t>
  </si>
  <si>
    <t>MARSH CORRETORA DE SEGUROS LTDA.</t>
  </si>
  <si>
    <t>ATIVIDADES AUXILIARES DOS SEGUROS, DA PREVIDENCIA COMPLEMENTAR E DOS PLANOS DE SAUDE NAO ESPECIFICADAS ANTERIORMENTE</t>
  </si>
  <si>
    <t>2005-08-01 00:00:00.0000000</t>
  </si>
  <si>
    <t>CLUBE DE SEGUROS ICATU</t>
  </si>
  <si>
    <t>2019-07-04 00:00:00.0000000</t>
  </si>
  <si>
    <t>ICATU ASSESSORIA S.A</t>
  </si>
  <si>
    <t>ICATU SEGUROS S/A</t>
  </si>
  <si>
    <t>1994-12-23 00:00:00.0000000</t>
  </si>
  <si>
    <t>1995-05-24 00:00:00.0000000</t>
  </si>
  <si>
    <t>ODEBRECHT CORRETORA DE SEGUROS LTDA</t>
  </si>
  <si>
    <t>2012-02-22 00:00:00.0000000</t>
  </si>
  <si>
    <t>TOKIO MARINE SEGURADORA S.A.</t>
  </si>
  <si>
    <t>2007-04-30 00:00:00.0000000</t>
  </si>
  <si>
    <t>RAR CORRETORA DE SEGUROS LTDA</t>
  </si>
  <si>
    <t>2015-12-29 00:00:00.0000000</t>
  </si>
  <si>
    <t>2015-09-24 00:00:00.0000000</t>
  </si>
  <si>
    <t>PORTO SEGURO - SEGURO SAUDE S/A</t>
  </si>
  <si>
    <t>ITAU SEGUROS DE AUTO E RESIDENCIA S.A.</t>
  </si>
  <si>
    <t>PORTO SEGURO COMPANHIA DE SEGUROS GERAIS</t>
  </si>
  <si>
    <t>1994-10-01 00:00:00.0000000</t>
  </si>
  <si>
    <t>2003-06-30 00:00:00.0000000</t>
  </si>
  <si>
    <t>2010-09-17 00:00:00.0000000</t>
  </si>
  <si>
    <t>2010-06-04 00:00:00.0000000</t>
  </si>
  <si>
    <t>SANTANDER PARTICIPACOES S.A.</t>
  </si>
  <si>
    <t>2012-04-16 00:00:00.0000000</t>
  </si>
  <si>
    <t>VOLVO CORRETORA DE SEGUROS, ADMINISTRACAO E SERVICOS (BRASIL) LTDA.</t>
  </si>
  <si>
    <t>2021-03-05 00:00:00.0000000</t>
  </si>
  <si>
    <t>2020-12-09 00:00:00.0000000</t>
  </si>
  <si>
    <t>WILLIS CORRETORES DE SEGUROS LTDA</t>
  </si>
  <si>
    <t>2021-01-29 00:00:00.0000000</t>
  </si>
  <si>
    <t>WILLIS AFFINITY CORRETORES DE SEGUROS LTDA</t>
  </si>
  <si>
    <t>WILLIS CORRETORA DE RESSEGUROS LTDA</t>
  </si>
  <si>
    <t>1998-12-01 00:00:00.0000000</t>
  </si>
  <si>
    <t>2018-02-01 00:00:00.0000000</t>
  </si>
  <si>
    <t>PERICIA - ADMINISTRACAO E CORRETAGEM DE SEGUROS E DE PREVIDENCIA PRIVADA LTDA</t>
  </si>
  <si>
    <t>BANESE ADMINISTRADORA E CORRETORA DE SEGUROS LTDA</t>
  </si>
  <si>
    <t>1987-04-07 00:00:00.0000000</t>
  </si>
  <si>
    <t>HSBC CORRETORA DE SEGUROS (BRASIL) S.A.</t>
  </si>
  <si>
    <t>2003-09-16 00:00:00.0000000</t>
  </si>
  <si>
    <t>HSBC SEGUROS (BRASIL) S.A.</t>
  </si>
  <si>
    <t>2011-12-26 00:00:00.0000000</t>
  </si>
  <si>
    <t>MARSH ASSISTENCIA E ADMINISTRACAO LTDA.</t>
  </si>
  <si>
    <t>BOWRING MARSH CORRETORA DE RESSEGUROS LTDA.</t>
  </si>
  <si>
    <t>CITIBANK CORRETORA DE SEGUROS LTDA.</t>
  </si>
  <si>
    <t>MARCEP CORRETAGEM DE SEGUROS S.A.</t>
  </si>
  <si>
    <t>ITAU SEGUROS S/A</t>
  </si>
  <si>
    <t>2017-03-22 00:00:00.0000000</t>
  </si>
  <si>
    <t>2017-02-10 00:00:00.0000000</t>
  </si>
  <si>
    <t>BRB</t>
  </si>
  <si>
    <t>2011-06-27 00:00:00.0000000</t>
  </si>
  <si>
    <t>2003-12-01 00:00:00.0000000</t>
  </si>
  <si>
    <t>IRB BRASIL RESSEGUROS S/A</t>
  </si>
  <si>
    <t>1979-07-12 00:00:00.0000000</t>
  </si>
  <si>
    <t>2011-06-20 00:00:00.0000000</t>
  </si>
  <si>
    <t>ITAUSEG SAUDE S/A.</t>
  </si>
  <si>
    <t>2011-01-19 00:00:00.0000000</t>
  </si>
  <si>
    <t>ITAU VIDA E PREVIDENCIA S.A.</t>
  </si>
  <si>
    <t>2019-09-20 00:00:00.0000000</t>
  </si>
  <si>
    <t>2019-07-26 00:00:00.0000000</t>
  </si>
  <si>
    <t>2014-10-15 00:00:00.0000000</t>
  </si>
  <si>
    <t>2019-06-13 00:00:00.0000000</t>
  </si>
  <si>
    <t>UNIBRAS CORRETORA DE SEGUROS LTDA</t>
  </si>
  <si>
    <t>1979-10-03 00:00:00.0000000</t>
  </si>
  <si>
    <t>1981-05-29 00:00:00.0000000</t>
  </si>
  <si>
    <t>SISTEMA ADMINISTRADORA E CORRETORA DE SEGUROS SC LTDA</t>
  </si>
  <si>
    <t>INAPTA</t>
  </si>
  <si>
    <t>2007-06-28 00:00:00.0000000</t>
  </si>
  <si>
    <t>SALUTAR SAUDE SEGURADORA S.A.</t>
  </si>
  <si>
    <t>ITAU BMG SEGURADORA S.A.</t>
  </si>
  <si>
    <t>2008-09-01 00:00:00.0000000</t>
  </si>
  <si>
    <t>2008-07-22 00:00:00.0000000</t>
  </si>
  <si>
    <t>ARATU EMPREENDIMENTOS E CORRETAGEM DE SEGUROS LTDA</t>
  </si>
  <si>
    <t>BANEB CORRETORA DE SEGUROS SA</t>
  </si>
  <si>
    <t>2019-08-15 00:00:00.0000000</t>
  </si>
  <si>
    <t>ZURICH SANTANDER BRASIL SEGUROS E PREVIDENCIA S.A.</t>
  </si>
  <si>
    <t>1994-07-29 00:00:00.0000000</t>
  </si>
  <si>
    <t>2019-04-12 00:00:00.0000000</t>
  </si>
  <si>
    <t>BANESTES ADMINISTRADORA E CORRETORA DE SEGUROS, PREVIDENCIA E CAPITALIZACAO LTDA</t>
  </si>
  <si>
    <t>BANESTES SEGUROS SA</t>
  </si>
  <si>
    <t>SETOR_CNAE</t>
  </si>
  <si>
    <t>SECAO_CNAE</t>
  </si>
  <si>
    <t>DIVISAO_CNAE</t>
  </si>
  <si>
    <t>GRUPO_CNAE</t>
  </si>
  <si>
    <t>CLASSE_CNAE</t>
  </si>
  <si>
    <t>DESCR_CNAE</t>
  </si>
  <si>
    <t>NU_CNAE</t>
  </si>
  <si>
    <t>SITUACAO_SRF</t>
  </si>
  <si>
    <t>NM_NATUREZA_JURIDICA_SPC</t>
  </si>
  <si>
    <t>CS_NATUREZA_JURIDICA_SPC</t>
  </si>
  <si>
    <t>DT_INI_VIGENCIA_CONV_ADESAO</t>
  </si>
  <si>
    <t>DT_APROVACAO_CONV_ADESAO</t>
  </si>
  <si>
    <t>DT_INICIO_PATROCINIO</t>
  </si>
  <si>
    <t>ID_CONVENIO_ADESAO</t>
  </si>
  <si>
    <t>NU_CNPJ</t>
  </si>
  <si>
    <t>NM_RAZAO_SOCIAL</t>
  </si>
  <si>
    <t>DT_EXTRACAO</t>
  </si>
  <si>
    <t>ID_SIT_PLANO</t>
  </si>
  <si>
    <t>TIPO_PATROC</t>
  </si>
  <si>
    <t>IN_PLANO_PREVIDENCIAL</t>
  </si>
  <si>
    <t>FUND_LEGAL</t>
  </si>
  <si>
    <t>LEGISLACAO</t>
  </si>
  <si>
    <t>MODALIDALIDADE</t>
  </si>
  <si>
    <t>CS_MODALIDADE_PLANO</t>
  </si>
  <si>
    <t>SG_PLANO</t>
  </si>
  <si>
    <t>SG_EFPC</t>
  </si>
  <si>
    <t>NU_MATRICULA_EFPC</t>
  </si>
  <si>
    <t>TIPO</t>
  </si>
  <si>
    <t>SEGURADORA</t>
  </si>
  <si>
    <t>BANCO</t>
  </si>
  <si>
    <t>Matriz de Porte e Complexidade</t>
  </si>
  <si>
    <t>qtde EFPC (Todo Sistema)</t>
  </si>
  <si>
    <t>qtde Privada</t>
  </si>
  <si>
    <t>qtde Pública Federal</t>
  </si>
  <si>
    <t>qtde Pública Estadual</t>
  </si>
  <si>
    <t>qtde Pública Municipal</t>
  </si>
  <si>
    <t>qtde Instituída</t>
  </si>
  <si>
    <t>qtde EFPC Servidor Público</t>
  </si>
  <si>
    <t xml:space="preserve">Peso </t>
  </si>
  <si>
    <t>PORTE</t>
  </si>
  <si>
    <t>Indicador Pluralidade</t>
  </si>
  <si>
    <t>Indicador Exigível</t>
  </si>
  <si>
    <t>Indicador Núm. de Patroc</t>
  </si>
  <si>
    <t>COMPLEXIDADE</t>
  </si>
  <si>
    <t>Indicador Fluxo Previdencial</t>
  </si>
  <si>
    <t>EIXO Y</t>
  </si>
  <si>
    <t>EIXO X</t>
  </si>
  <si>
    <t>Total</t>
  </si>
  <si>
    <t>Nova Segmentação</t>
  </si>
  <si>
    <t>Dif=1</t>
  </si>
  <si>
    <t>Segmento Antigo</t>
  </si>
  <si>
    <t>Qtde EFPC</t>
  </si>
  <si>
    <t>Modalidade do Plano</t>
  </si>
  <si>
    <t>Tipo de patrocínio</t>
  </si>
  <si>
    <t>SEGMENTO X ESI</t>
  </si>
  <si>
    <t>ENTIDADES DE SERVIDORES</t>
  </si>
  <si>
    <t>QTDE  EFPC</t>
  </si>
  <si>
    <t>PATROCINIO</t>
  </si>
  <si>
    <t>QTDE EFPC</t>
  </si>
  <si>
    <t>Segmento X Mod. Plano</t>
  </si>
  <si>
    <t>nº EFPC</t>
  </si>
  <si>
    <t>% EFPC</t>
  </si>
  <si>
    <t>CD e LC 108</t>
  </si>
  <si>
    <t>(Tudo)</t>
  </si>
  <si>
    <t>BANCOS E SEG</t>
  </si>
  <si>
    <t>CNPB PATROCINIOS BCOS E SEG</t>
  </si>
  <si>
    <t>SEG X MOD PLANO</t>
  </si>
  <si>
    <t>2</t>
  </si>
  <si>
    <t>1</t>
  </si>
  <si>
    <t>4</t>
  </si>
  <si>
    <t>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</si>
</sst>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8"/>
      <color rgb="FFFFFFFF"/>
      <name val="Tahoma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  <font>
      <b/>
      <sz val="9"/>
      <color rgb="FF000000"/>
      <name val="Tahoma"/>
      <family val="2"/>
    </font>
    <font>
      <b/>
      <sz val="12"/>
      <color rgb="FFFFFFFF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name val="Calibri"/>
      <family val="2"/>
      <scheme val="minor"/>
    </font>
    <font>
      <b/>
      <sz val="16"/>
      <name val="Calibri"/>
      <family val="2"/>
      <scheme val="minor"/>
    </font>
    <font>
      <sz val="9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8"/>
      <name val="Calibri"/>
      <family val="2"/>
      <scheme val="minor"/>
    </font>
    <font>
      <sz val="8"/>
      <color rgb="FF00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4682B4"/>
        <bgColor rgb="FF4682B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50"/>
        <bgColor indexed="64"/>
      </patternFill>
    </fill>
  </fills>
  <borders count="10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/>
      <top style="thin">
        <color indexed="64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0" fillId="0" borderId="0"/>
  </cellStyleXfs>
  <cellXfs count="69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vertical="top" readingOrder="1"/>
    </xf>
    <xf numFmtId="0" fontId="3" fillId="0" borderId="1" xfId="0" applyFont="1" applyBorder="1" applyAlignment="1">
      <alignment vertical="top" readingOrder="1"/>
    </xf>
    <xf numFmtId="0" fontId="3" fillId="0" borderId="1" xfId="0" applyFont="1" applyBorder="1" applyAlignment="1">
      <alignment horizontal="center" vertical="top" readingOrder="1"/>
    </xf>
    <xf numFmtId="0" fontId="3" fillId="0" borderId="1" xfId="0" applyFont="1" applyBorder="1" applyAlignment="1">
      <alignment horizontal="left" vertical="top" readingOrder="1"/>
    </xf>
    <xf numFmtId="0" fontId="2" fillId="2" borderId="2" xfId="0" applyFont="1" applyFill="1" applyBorder="1" applyAlignment="1">
      <alignment horizontal="center" vertical="top" readingOrder="1"/>
    </xf>
    <xf numFmtId="0" fontId="4" fillId="0" borderId="1" xfId="0" applyFont="1" applyBorder="1" applyAlignment="1">
      <alignment horizontal="center" vertical="center" readingOrder="1"/>
    </xf>
    <xf numFmtId="0" fontId="4" fillId="0" borderId="3" xfId="0" applyFont="1" applyBorder="1" applyAlignment="1">
      <alignment vertical="center" readingOrder="1"/>
    </xf>
    <xf numFmtId="0" fontId="4" fillId="0" borderId="1" xfId="0" applyFont="1" applyBorder="1" applyAlignment="1">
      <alignment vertical="center" readingOrder="1"/>
    </xf>
    <xf numFmtId="3" fontId="5" fillId="0" borderId="1" xfId="0" applyNumberFormat="1" applyFont="1" applyBorder="1" applyAlignment="1">
      <alignment horizontal="right" vertical="center" readingOrder="1"/>
    </xf>
    <xf numFmtId="0" fontId="4" fillId="0" borderId="4" xfId="0" applyFont="1" applyBorder="1" applyAlignment="1">
      <alignment vertical="center" readingOrder="1"/>
    </xf>
    <xf numFmtId="0" fontId="5" fillId="0" borderId="1" xfId="0" applyFont="1" applyBorder="1" applyAlignment="1">
      <alignment horizontal="right" vertical="center" readingOrder="1"/>
    </xf>
    <xf numFmtId="0" fontId="6" fillId="2" borderId="2" xfId="0" applyFont="1" applyFill="1" applyBorder="1" applyAlignment="1">
      <alignment horizontal="center" vertical="top" wrapText="1" readingOrder="1"/>
    </xf>
    <xf numFmtId="0" fontId="6" fillId="2" borderId="5" xfId="0" applyFont="1" applyFill="1" applyBorder="1" applyAlignment="1">
      <alignment horizontal="center" vertical="top" wrapText="1" readingOrder="1"/>
    </xf>
    <xf numFmtId="0" fontId="6" fillId="2" borderId="0" xfId="0" applyFont="1" applyFill="1" applyAlignment="1">
      <alignment horizontal="center" vertical="top" wrapText="1" readingOrder="1"/>
    </xf>
    <xf numFmtId="0" fontId="6" fillId="2" borderId="1" xfId="0" applyFont="1" applyFill="1" applyBorder="1" applyAlignment="1">
      <alignment horizontal="center" vertical="top" wrapText="1" readingOrder="1"/>
    </xf>
    <xf numFmtId="0" fontId="7" fillId="0" borderId="2" xfId="0" applyFont="1" applyBorder="1"/>
    <xf numFmtId="0" fontId="8" fillId="0" borderId="2" xfId="0" applyFont="1" applyBorder="1"/>
    <xf numFmtId="0" fontId="7" fillId="0" borderId="0" xfId="0" applyFont="1"/>
    <xf numFmtId="0" fontId="8" fillId="3" borderId="2" xfId="0" applyFont="1" applyFill="1" applyBorder="1" applyAlignment="1">
      <alignment horizontal="center" vertical="top"/>
    </xf>
    <xf numFmtId="49" fontId="2" fillId="2" borderId="1" xfId="0" applyNumberFormat="1" applyFont="1" applyFill="1" applyBorder="1" applyAlignment="1">
      <alignment vertical="center" readingOrder="1"/>
    </xf>
    <xf numFmtId="49" fontId="3" fillId="0" borderId="1" xfId="0" applyNumberFormat="1" applyFont="1" applyBorder="1" applyAlignment="1">
      <alignment vertical="center" readingOrder="1"/>
    </xf>
    <xf numFmtId="49" fontId="3" fillId="0" borderId="1" xfId="0" applyNumberFormat="1" applyFont="1" applyBorder="1" applyAlignment="1">
      <alignment horizontal="center" vertical="center" readingOrder="1"/>
    </xf>
    <xf numFmtId="49" fontId="1" fillId="0" borderId="0" xfId="0" applyNumberFormat="1" applyFont="1" applyAlignment="1">
      <alignment vertical="center"/>
    </xf>
    <xf numFmtId="0" fontId="2" fillId="2" borderId="6" xfId="0" applyFont="1" applyFill="1" applyBorder="1" applyAlignment="1">
      <alignment horizontal="center" vertical="top" readingOrder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0" fontId="0" fillId="0" borderId="0" xfId="0" applyNumberFormat="1"/>
    <xf numFmtId="0" fontId="0" fillId="0" borderId="0" xfId="0" applyAlignment="1">
      <alignment horizontal="left" indent="2"/>
    </xf>
    <xf numFmtId="0" fontId="0" fillId="4" borderId="0" xfId="0" applyFill="1"/>
    <xf numFmtId="0" fontId="9" fillId="4" borderId="0" xfId="0" applyFont="1" applyFill="1"/>
    <xf numFmtId="1" fontId="0" fillId="0" borderId="0" xfId="0" applyNumberFormat="1"/>
    <xf numFmtId="0" fontId="11" fillId="0" borderId="0" xfId="1" applyFont="1"/>
    <xf numFmtId="0" fontId="7" fillId="0" borderId="0" xfId="1" applyFont="1"/>
    <xf numFmtId="0" fontId="6" fillId="2" borderId="2" xfId="1" applyFont="1" applyFill="1" applyBorder="1" applyAlignment="1">
      <alignment horizontal="center" vertical="top" wrapText="1" readingOrder="1"/>
    </xf>
    <xf numFmtId="0" fontId="8" fillId="0" borderId="2" xfId="1" applyFont="1" applyBorder="1"/>
    <xf numFmtId="0" fontId="13" fillId="4" borderId="2" xfId="1" applyFont="1" applyFill="1" applyBorder="1" applyAlignment="1">
      <alignment horizontal="center"/>
    </xf>
    <xf numFmtId="0" fontId="13" fillId="5" borderId="2" xfId="1" applyFont="1" applyFill="1" applyBorder="1" applyAlignment="1">
      <alignment horizontal="center"/>
    </xf>
    <xf numFmtId="0" fontId="13" fillId="6" borderId="2" xfId="1" applyFont="1" applyFill="1" applyBorder="1" applyAlignment="1">
      <alignment horizontal="center"/>
    </xf>
    <xf numFmtId="0" fontId="8" fillId="0" borderId="8" xfId="1" applyFont="1" applyBorder="1" applyAlignment="1">
      <alignment horizontal="center"/>
    </xf>
    <xf numFmtId="0" fontId="7" fillId="6" borderId="2" xfId="1" applyFont="1" applyFill="1" applyBorder="1"/>
    <xf numFmtId="0" fontId="7" fillId="7" borderId="2" xfId="1" applyFont="1" applyFill="1" applyBorder="1"/>
    <xf numFmtId="0" fontId="13" fillId="8" borderId="2" xfId="1" applyFont="1" applyFill="1" applyBorder="1" applyAlignment="1">
      <alignment horizontal="center"/>
    </xf>
    <xf numFmtId="0" fontId="7" fillId="4" borderId="2" xfId="1" applyFont="1" applyFill="1" applyBorder="1"/>
    <xf numFmtId="0" fontId="7" fillId="8" borderId="2" xfId="1" applyFont="1" applyFill="1" applyBorder="1"/>
    <xf numFmtId="0" fontId="7" fillId="0" borderId="0" xfId="1" applyFont="1" applyAlignment="1">
      <alignment horizontal="center" vertical="top"/>
    </xf>
    <xf numFmtId="0" fontId="14" fillId="0" borderId="0" xfId="1" applyFont="1"/>
    <xf numFmtId="0" fontId="15" fillId="0" borderId="0" xfId="1" applyFont="1"/>
    <xf numFmtId="0" fontId="15" fillId="0" borderId="0" xfId="1" applyFont="1" applyAlignment="1">
      <alignment horizontal="center" vertical="top"/>
    </xf>
    <xf numFmtId="0" fontId="6" fillId="2" borderId="5" xfId="1" applyFont="1" applyFill="1" applyBorder="1" applyAlignment="1">
      <alignment horizontal="center" vertical="top" wrapText="1" readingOrder="1"/>
    </xf>
    <xf numFmtId="0" fontId="6" fillId="2" borderId="0" xfId="1" applyFont="1" applyFill="1" applyAlignment="1">
      <alignment horizontal="center" vertical="top" wrapText="1" readingOrder="1"/>
    </xf>
    <xf numFmtId="0" fontId="6" fillId="2" borderId="1" xfId="1" applyFont="1" applyFill="1" applyBorder="1" applyAlignment="1">
      <alignment horizontal="center" vertical="top" wrapText="1" readingOrder="1"/>
    </xf>
    <xf numFmtId="0" fontId="16" fillId="0" borderId="0" xfId="1" applyFont="1" applyAlignment="1">
      <alignment horizontal="center"/>
    </xf>
    <xf numFmtId="0" fontId="7" fillId="0" borderId="2" xfId="1" applyFont="1" applyBorder="1"/>
    <xf numFmtId="0" fontId="8" fillId="3" borderId="2" xfId="1" applyFont="1" applyFill="1" applyBorder="1" applyAlignment="1">
      <alignment horizontal="center" vertical="top"/>
    </xf>
    <xf numFmtId="0" fontId="1" fillId="0" borderId="0" xfId="1" applyFont="1"/>
    <xf numFmtId="0" fontId="17" fillId="0" borderId="0" xfId="1" applyFont="1" applyAlignment="1">
      <alignment vertical="top" wrapText="1" readingOrder="1"/>
    </xf>
    <xf numFmtId="0" fontId="10" fillId="0" borderId="0" xfId="1"/>
    <xf numFmtId="0" fontId="6" fillId="2" borderId="6" xfId="0" applyFont="1" applyFill="1" applyBorder="1" applyAlignment="1">
      <alignment horizontal="center" vertical="top" wrapText="1" readingOrder="1"/>
    </xf>
    <xf numFmtId="0" fontId="9" fillId="0" borderId="0" xfId="0" applyFont="1"/>
    <xf numFmtId="0" fontId="9" fillId="0" borderId="0" xfId="0" pivotButton="1" applyFont="1"/>
    <xf numFmtId="0" fontId="0" fillId="0" borderId="0" xfId="0" applyNumberFormat="1"/>
    <xf numFmtId="0" fontId="12" fillId="0" borderId="2" xfId="1" applyFont="1" applyBorder="1" applyAlignment="1">
      <alignment horizontal="center"/>
    </xf>
    <xf numFmtId="0" fontId="11" fillId="0" borderId="7" xfId="1" applyFont="1" applyBorder="1" applyAlignment="1">
      <alignment horizontal="center" vertical="center" textRotation="255"/>
    </xf>
    <xf numFmtId="0" fontId="11" fillId="0" borderId="6" xfId="1" applyFont="1" applyBorder="1" applyAlignment="1">
      <alignment horizontal="center" vertical="center" textRotation="255"/>
    </xf>
    <xf numFmtId="0" fontId="11" fillId="0" borderId="9" xfId="1" applyFont="1" applyBorder="1" applyAlignment="1">
      <alignment horizontal="center" vertical="center" textRotation="255"/>
    </xf>
    <xf numFmtId="0" fontId="11" fillId="0" borderId="2" xfId="1" applyFont="1" applyBorder="1" applyAlignment="1">
      <alignment horizontal="center"/>
    </xf>
  </cellXfs>
  <cellStyles count="2">
    <cellStyle name="Normal" xfId="0" builtinId="0"/>
    <cellStyle name="Normal 2" xfId="1"/>
  </cellStyles>
  <dxfs count="22">
    <dxf>
      <font>
        <b/>
      </font>
    </dxf>
    <dxf>
      <font>
        <b/>
      </font>
    </dxf>
    <dxf>
      <font>
        <b val="0"/>
      </font>
    </dxf>
    <dxf>
      <fill>
        <patternFill patternType="solid">
          <bgColor rgb="FFFFFF0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ont>
        <b/>
      </font>
    </dxf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4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3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[Analise Segmentação V3 - versão fluxo.xlsx]Analises!Tabela dinâmica4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5.6963331820369299E-2"/>
          <c:y val="0.17165012872323263"/>
          <c:w val="0.83739933902285368"/>
          <c:h val="0.6286385545463600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Analises!$C$3</c:f>
              <c:strCache>
                <c:ptCount val="1"/>
                <c:pt idx="0">
                  <c:v>Qtde EFPC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Analises!$B$4:$B$8</c:f>
              <c:strCache>
                <c:ptCount val="4"/>
                <c:pt idx="0">
                  <c:v>S1</c:v>
                </c:pt>
                <c:pt idx="1">
                  <c:v>S2</c:v>
                </c:pt>
                <c:pt idx="2">
                  <c:v>S3</c:v>
                </c:pt>
                <c:pt idx="3">
                  <c:v>S4</c:v>
                </c:pt>
              </c:strCache>
            </c:strRef>
          </c:cat>
          <c:val>
            <c:numRef>
              <c:f>Analises!$C$4:$C$8</c:f>
              <c:numCache>
                <c:formatCode>General</c:formatCode>
                <c:ptCount val="4"/>
                <c:pt idx="0">
                  <c:v>10</c:v>
                </c:pt>
                <c:pt idx="1">
                  <c:v>45</c:v>
                </c:pt>
                <c:pt idx="2">
                  <c:v>90</c:v>
                </c:pt>
                <c:pt idx="3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74-4C1A-904C-E79FD21F6BE3}"/>
            </c:ext>
          </c:extLst>
        </c:ser>
        <c:ser>
          <c:idx val="1"/>
          <c:order val="1"/>
          <c:tx>
            <c:strRef>
              <c:f>Analises!$D$3</c:f>
              <c:strCache>
                <c:ptCount val="1"/>
                <c:pt idx="0">
                  <c:v>% EFPC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Analises!$B$4:$B$8</c:f>
              <c:strCache>
                <c:ptCount val="4"/>
                <c:pt idx="0">
                  <c:v>S1</c:v>
                </c:pt>
                <c:pt idx="1">
                  <c:v>S2</c:v>
                </c:pt>
                <c:pt idx="2">
                  <c:v>S3</c:v>
                </c:pt>
                <c:pt idx="3">
                  <c:v>S4</c:v>
                </c:pt>
              </c:strCache>
            </c:strRef>
          </c:cat>
          <c:val>
            <c:numRef>
              <c:f>Analises!$D$4:$D$8</c:f>
              <c:numCache>
                <c:formatCode>0.00%</c:formatCode>
                <c:ptCount val="4"/>
                <c:pt idx="0">
                  <c:v>3.8461538461538464E-2</c:v>
                </c:pt>
                <c:pt idx="1">
                  <c:v>0.17307692307692307</c:v>
                </c:pt>
                <c:pt idx="2">
                  <c:v>0.34615384615384615</c:v>
                </c:pt>
                <c:pt idx="3">
                  <c:v>0.44230769230769229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08-4D04-84E9-95E2BAA560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2126031"/>
        <c:axId val="352127279"/>
      </c:barChart>
      <c:catAx>
        <c:axId val="352126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52127279"/>
        <c:crosses val="autoZero"/>
        <c:auto val="1"/>
        <c:lblAlgn val="ctr"/>
        <c:lblOffset val="100"/>
        <c:noMultiLvlLbl val="0"/>
      </c:catAx>
      <c:valAx>
        <c:axId val="352127279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35212603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[Analise Segmentação V3 - versão fluxo.xlsx]Analises!Tabela dinâmica6</c:name>
    <c:fmtId val="1"/>
  </c:pivotSource>
  <c:chart>
    <c:autoTitleDeleted val="1"/>
    <c:pivotFmts>
      <c:pivotFmt>
        <c:idx val="0"/>
      </c:pivotFmt>
      <c:pivotFmt>
        <c:idx val="1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  <a:sp3d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</c:pivotFmts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2824528261941693E-2"/>
          <c:y val="9.7079502613854812E-2"/>
          <c:w val="0.87476795331987367"/>
          <c:h val="0.76028574682628725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Analises!$T$3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Analises!$S$4:$S$25</c:f>
              <c:multiLvlStrCache>
                <c:ptCount val="16"/>
                <c:lvl>
                  <c:pt idx="0">
                    <c:v>S2</c:v>
                  </c:pt>
                  <c:pt idx="1">
                    <c:v>S3</c:v>
                  </c:pt>
                  <c:pt idx="2">
                    <c:v>S4</c:v>
                  </c:pt>
                  <c:pt idx="3">
                    <c:v>S1</c:v>
                  </c:pt>
                  <c:pt idx="4">
                    <c:v>S2</c:v>
                  </c:pt>
                  <c:pt idx="5">
                    <c:v>S3</c:v>
                  </c:pt>
                  <c:pt idx="6">
                    <c:v>S4</c:v>
                  </c:pt>
                  <c:pt idx="7">
                    <c:v>S1</c:v>
                  </c:pt>
                  <c:pt idx="8">
                    <c:v>S2</c:v>
                  </c:pt>
                  <c:pt idx="9">
                    <c:v>S3</c:v>
                  </c:pt>
                  <c:pt idx="10">
                    <c:v>S4</c:v>
                  </c:pt>
                  <c:pt idx="11">
                    <c:v>S1</c:v>
                  </c:pt>
                  <c:pt idx="12">
                    <c:v>S2</c:v>
                  </c:pt>
                  <c:pt idx="13">
                    <c:v>S3</c:v>
                  </c:pt>
                  <c:pt idx="14">
                    <c:v>S4</c:v>
                  </c:pt>
                  <c:pt idx="15">
                    <c:v>S4</c:v>
                  </c:pt>
                </c:lvl>
                <c:lvl>
                  <c:pt idx="0">
                    <c:v>Instituidor</c:v>
                  </c:pt>
                  <c:pt idx="3">
                    <c:v>Privada</c:v>
                  </c:pt>
                  <c:pt idx="7">
                    <c:v>Pública Estadual</c:v>
                  </c:pt>
                  <c:pt idx="11">
                    <c:v>Pública Federal</c:v>
                  </c:pt>
                  <c:pt idx="15">
                    <c:v>Pública Municipal</c:v>
                  </c:pt>
                </c:lvl>
              </c:multiLvlStrCache>
            </c:multiLvlStrRef>
          </c:cat>
          <c:val>
            <c:numRef>
              <c:f>Analises!$T$4:$T$25</c:f>
              <c:numCache>
                <c:formatCode>General</c:formatCode>
                <c:ptCount val="16"/>
                <c:pt idx="0">
                  <c:v>1</c:v>
                </c:pt>
                <c:pt idx="1">
                  <c:v>4</c:v>
                </c:pt>
                <c:pt idx="2">
                  <c:v>14</c:v>
                </c:pt>
                <c:pt idx="3">
                  <c:v>4</c:v>
                </c:pt>
                <c:pt idx="4">
                  <c:v>24</c:v>
                </c:pt>
                <c:pt idx="5">
                  <c:v>66</c:v>
                </c:pt>
                <c:pt idx="6">
                  <c:v>69</c:v>
                </c:pt>
                <c:pt idx="7">
                  <c:v>1</c:v>
                </c:pt>
                <c:pt idx="8">
                  <c:v>9</c:v>
                </c:pt>
                <c:pt idx="9">
                  <c:v>11</c:v>
                </c:pt>
                <c:pt idx="10">
                  <c:v>14</c:v>
                </c:pt>
                <c:pt idx="11">
                  <c:v>5</c:v>
                </c:pt>
                <c:pt idx="12">
                  <c:v>11</c:v>
                </c:pt>
                <c:pt idx="13">
                  <c:v>9</c:v>
                </c:pt>
                <c:pt idx="14">
                  <c:v>6</c:v>
                </c:pt>
                <c:pt idx="15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3-4BFF-8D67-5B51419A01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30323519"/>
        <c:axId val="430321439"/>
        <c:axId val="0"/>
      </c:bar3DChart>
      <c:catAx>
        <c:axId val="4303235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b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30321439"/>
        <c:crosses val="autoZero"/>
        <c:auto val="1"/>
        <c:lblAlgn val="ctr"/>
        <c:lblOffset val="100"/>
        <c:noMultiLvlLbl val="0"/>
      </c:catAx>
      <c:valAx>
        <c:axId val="4303214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303235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4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2116</xdr:colOff>
      <xdr:row>8</xdr:row>
      <xdr:rowOff>150891</xdr:rowOff>
    </xdr:from>
    <xdr:to>
      <xdr:col>3</xdr:col>
      <xdr:colOff>539750</xdr:colOff>
      <xdr:row>22</xdr:row>
      <xdr:rowOff>52917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185207</xdr:colOff>
      <xdr:row>1</xdr:row>
      <xdr:rowOff>162982</xdr:rowOff>
    </xdr:from>
    <xdr:to>
      <xdr:col>29</xdr:col>
      <xdr:colOff>381000</xdr:colOff>
      <xdr:row>25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odelo%20de%20Segmenta&#231;&#227;o%20-%20Porte%20vs%20Complexidade%20-%205%20quesitos%20de%20complexidade%20-%20v.%201.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ixo - Porte"/>
      <sheetName val="BASE 1"/>
      <sheetName val="Pluralidade de PB"/>
      <sheetName val="BASE 2"/>
      <sheetName val="População"/>
      <sheetName val="Exigível"/>
      <sheetName val="MATRIZ DE SEGMENTAÇÃO-3 Quesit."/>
      <sheetName val="BASE 3"/>
      <sheetName val="Patrocinadores"/>
      <sheetName val="BASE 4"/>
      <sheetName val="Fluxo Previdencial"/>
      <sheetName val="MATRIZ DE SEGMENTAÇÃO-5 Q 1.1"/>
    </sheetNames>
    <sheetDataSet>
      <sheetData sheetId="0">
        <row r="2">
          <cell r="D2" t="str">
            <v>2</v>
          </cell>
        </row>
        <row r="3">
          <cell r="D3" t="str">
            <v>1</v>
          </cell>
        </row>
        <row r="4">
          <cell r="D4" t="str">
            <v>1</v>
          </cell>
        </row>
        <row r="5">
          <cell r="D5" t="str">
            <v>1</v>
          </cell>
        </row>
        <row r="6">
          <cell r="D6" t="str">
            <v>2</v>
          </cell>
        </row>
        <row r="7">
          <cell r="D7" t="str">
            <v>1</v>
          </cell>
        </row>
        <row r="8">
          <cell r="D8" t="str">
            <v>1</v>
          </cell>
        </row>
        <row r="9">
          <cell r="D9" t="str">
            <v>1</v>
          </cell>
        </row>
        <row r="10">
          <cell r="D10" t="str">
            <v>1</v>
          </cell>
        </row>
        <row r="11">
          <cell r="D11" t="str">
            <v>1</v>
          </cell>
        </row>
        <row r="12">
          <cell r="D12" t="str">
            <v>1</v>
          </cell>
        </row>
        <row r="13">
          <cell r="D13" t="str">
            <v>1</v>
          </cell>
        </row>
        <row r="14">
          <cell r="D14" t="str">
            <v>2</v>
          </cell>
        </row>
        <row r="15">
          <cell r="D15" t="str">
            <v>2</v>
          </cell>
        </row>
        <row r="16">
          <cell r="D16" t="str">
            <v>4</v>
          </cell>
        </row>
        <row r="17">
          <cell r="D17" t="str">
            <v>3</v>
          </cell>
        </row>
        <row r="18">
          <cell r="D18" t="str">
            <v>2</v>
          </cell>
        </row>
        <row r="19">
          <cell r="D19" t="str">
            <v>2</v>
          </cell>
        </row>
        <row r="20">
          <cell r="D20" t="str">
            <v>3</v>
          </cell>
        </row>
        <row r="21">
          <cell r="D21" t="str">
            <v>1</v>
          </cell>
        </row>
        <row r="22">
          <cell r="D22" t="str">
            <v>1</v>
          </cell>
        </row>
        <row r="23">
          <cell r="D23" t="str">
            <v>2</v>
          </cell>
        </row>
        <row r="24">
          <cell r="D24" t="str">
            <v>3</v>
          </cell>
        </row>
        <row r="25">
          <cell r="D25" t="str">
            <v>3</v>
          </cell>
        </row>
        <row r="26">
          <cell r="D26" t="str">
            <v>2</v>
          </cell>
        </row>
        <row r="27">
          <cell r="D27" t="str">
            <v>1</v>
          </cell>
        </row>
        <row r="28">
          <cell r="D28" t="str">
            <v>1</v>
          </cell>
        </row>
        <row r="29">
          <cell r="D29" t="str">
            <v>2</v>
          </cell>
        </row>
        <row r="30">
          <cell r="D30" t="str">
            <v>3</v>
          </cell>
        </row>
        <row r="31">
          <cell r="D31" t="str">
            <v>1</v>
          </cell>
        </row>
        <row r="32">
          <cell r="D32" t="str">
            <v>1</v>
          </cell>
        </row>
        <row r="33">
          <cell r="D33" t="str">
            <v>1</v>
          </cell>
        </row>
        <row r="34">
          <cell r="D34" t="str">
            <v>2</v>
          </cell>
        </row>
        <row r="35">
          <cell r="D35" t="str">
            <v>2</v>
          </cell>
        </row>
        <row r="36">
          <cell r="D36" t="str">
            <v>1</v>
          </cell>
        </row>
        <row r="37">
          <cell r="D37" t="str">
            <v>1</v>
          </cell>
        </row>
        <row r="38">
          <cell r="D38" t="str">
            <v>1</v>
          </cell>
        </row>
        <row r="39">
          <cell r="D39" t="str">
            <v>3</v>
          </cell>
        </row>
        <row r="40">
          <cell r="D40" t="str">
            <v>3</v>
          </cell>
        </row>
        <row r="41">
          <cell r="D41" t="str">
            <v>3</v>
          </cell>
        </row>
        <row r="42">
          <cell r="D42" t="str">
            <v>1</v>
          </cell>
        </row>
        <row r="43">
          <cell r="D43" t="str">
            <v>3</v>
          </cell>
        </row>
        <row r="44">
          <cell r="D44" t="str">
            <v>1</v>
          </cell>
        </row>
        <row r="45">
          <cell r="D45" t="str">
            <v>3</v>
          </cell>
        </row>
        <row r="46">
          <cell r="D46" t="str">
            <v>1</v>
          </cell>
        </row>
        <row r="47">
          <cell r="D47" t="str">
            <v>3</v>
          </cell>
        </row>
        <row r="48">
          <cell r="D48" t="str">
            <v>2</v>
          </cell>
        </row>
        <row r="49">
          <cell r="D49" t="str">
            <v>2</v>
          </cell>
        </row>
        <row r="50">
          <cell r="D50" t="str">
            <v>1</v>
          </cell>
        </row>
        <row r="51">
          <cell r="D51" t="str">
            <v>1</v>
          </cell>
        </row>
        <row r="52">
          <cell r="D52" t="str">
            <v>2</v>
          </cell>
        </row>
        <row r="53">
          <cell r="D53" t="str">
            <v>1</v>
          </cell>
        </row>
        <row r="54">
          <cell r="D54" t="str">
            <v>1</v>
          </cell>
        </row>
        <row r="55">
          <cell r="D55" t="str">
            <v>1</v>
          </cell>
        </row>
        <row r="56">
          <cell r="D56" t="str">
            <v>2</v>
          </cell>
        </row>
        <row r="57">
          <cell r="D57" t="str">
            <v>1</v>
          </cell>
        </row>
        <row r="58">
          <cell r="D58" t="str">
            <v>3</v>
          </cell>
        </row>
        <row r="59">
          <cell r="D59" t="str">
            <v>2</v>
          </cell>
        </row>
        <row r="60">
          <cell r="D60" t="str">
            <v>1</v>
          </cell>
        </row>
        <row r="61">
          <cell r="D61" t="str">
            <v>2</v>
          </cell>
        </row>
        <row r="62">
          <cell r="D62" t="str">
            <v>3</v>
          </cell>
        </row>
        <row r="63">
          <cell r="D63" t="str">
            <v>3</v>
          </cell>
        </row>
        <row r="64">
          <cell r="D64" t="str">
            <v>3</v>
          </cell>
        </row>
        <row r="65">
          <cell r="D65" t="str">
            <v>2</v>
          </cell>
        </row>
        <row r="66">
          <cell r="D66" t="str">
            <v>3</v>
          </cell>
        </row>
        <row r="67">
          <cell r="D67" t="str">
            <v>2</v>
          </cell>
        </row>
        <row r="68">
          <cell r="D68" t="str">
            <v>2</v>
          </cell>
        </row>
        <row r="69">
          <cell r="D69" t="str">
            <v>2</v>
          </cell>
        </row>
        <row r="70">
          <cell r="D70" t="str">
            <v>3</v>
          </cell>
        </row>
        <row r="71">
          <cell r="D71" t="str">
            <v>2</v>
          </cell>
        </row>
        <row r="72">
          <cell r="D72" t="str">
            <v>3</v>
          </cell>
        </row>
        <row r="73">
          <cell r="D73" t="str">
            <v>1</v>
          </cell>
        </row>
        <row r="74">
          <cell r="D74" t="str">
            <v>1</v>
          </cell>
        </row>
        <row r="75">
          <cell r="D75" t="str">
            <v>2</v>
          </cell>
        </row>
        <row r="76">
          <cell r="D76" t="str">
            <v>4</v>
          </cell>
        </row>
        <row r="77">
          <cell r="D77" t="str">
            <v>1</v>
          </cell>
        </row>
        <row r="78">
          <cell r="D78" t="str">
            <v>2</v>
          </cell>
        </row>
        <row r="79">
          <cell r="D79" t="str">
            <v>3</v>
          </cell>
        </row>
        <row r="80">
          <cell r="D80" t="str">
            <v>2</v>
          </cell>
        </row>
        <row r="81">
          <cell r="D81" t="str">
            <v>3</v>
          </cell>
        </row>
        <row r="82">
          <cell r="D82" t="str">
            <v>2</v>
          </cell>
        </row>
        <row r="83">
          <cell r="D83" t="str">
            <v>4</v>
          </cell>
        </row>
        <row r="84">
          <cell r="D84" t="str">
            <v>1</v>
          </cell>
        </row>
        <row r="85">
          <cell r="D85" t="str">
            <v>1</v>
          </cell>
        </row>
        <row r="86">
          <cell r="D86" t="str">
            <v>3</v>
          </cell>
        </row>
        <row r="87">
          <cell r="D87" t="str">
            <v>1</v>
          </cell>
        </row>
        <row r="88">
          <cell r="D88" t="str">
            <v>4</v>
          </cell>
        </row>
        <row r="89">
          <cell r="D89" t="str">
            <v>4</v>
          </cell>
        </row>
        <row r="90">
          <cell r="D90" t="str">
            <v>1</v>
          </cell>
        </row>
        <row r="91">
          <cell r="D91" t="str">
            <v>3</v>
          </cell>
        </row>
        <row r="92">
          <cell r="D92" t="str">
            <v>2</v>
          </cell>
        </row>
        <row r="93">
          <cell r="D93" t="str">
            <v>3</v>
          </cell>
        </row>
        <row r="94">
          <cell r="D94" t="str">
            <v>2</v>
          </cell>
        </row>
        <row r="95">
          <cell r="D95" t="str">
            <v>2</v>
          </cell>
        </row>
        <row r="96">
          <cell r="D96" t="str">
            <v>3</v>
          </cell>
        </row>
        <row r="97">
          <cell r="D97" t="str">
            <v>3</v>
          </cell>
        </row>
        <row r="98">
          <cell r="D98" t="str">
            <v>3</v>
          </cell>
        </row>
        <row r="99">
          <cell r="D99" t="str">
            <v>2</v>
          </cell>
        </row>
        <row r="100">
          <cell r="D100" t="str">
            <v>3</v>
          </cell>
        </row>
        <row r="101">
          <cell r="D101" t="str">
            <v>2</v>
          </cell>
        </row>
        <row r="102">
          <cell r="D102" t="str">
            <v>3</v>
          </cell>
        </row>
        <row r="103">
          <cell r="D103" t="str">
            <v>1</v>
          </cell>
        </row>
        <row r="104">
          <cell r="D104" t="str">
            <v>2</v>
          </cell>
        </row>
        <row r="105">
          <cell r="D105" t="str">
            <v>1</v>
          </cell>
        </row>
        <row r="106">
          <cell r="D106" t="str">
            <v>2</v>
          </cell>
        </row>
        <row r="107">
          <cell r="D107" t="str">
            <v>1</v>
          </cell>
        </row>
        <row r="108">
          <cell r="D108" t="str">
            <v>3</v>
          </cell>
        </row>
        <row r="109">
          <cell r="D109" t="str">
            <v>2</v>
          </cell>
        </row>
        <row r="110">
          <cell r="D110" t="str">
            <v>3</v>
          </cell>
        </row>
        <row r="111">
          <cell r="D111" t="str">
            <v>3</v>
          </cell>
        </row>
        <row r="112">
          <cell r="D112" t="str">
            <v>3</v>
          </cell>
        </row>
        <row r="113">
          <cell r="D113" t="str">
            <v>2</v>
          </cell>
        </row>
        <row r="114">
          <cell r="D114" t="str">
            <v>1</v>
          </cell>
        </row>
        <row r="115">
          <cell r="D115" t="str">
            <v>3</v>
          </cell>
        </row>
        <row r="116">
          <cell r="D116" t="str">
            <v>2</v>
          </cell>
        </row>
        <row r="117">
          <cell r="D117" t="str">
            <v>2</v>
          </cell>
        </row>
        <row r="118">
          <cell r="D118" t="str">
            <v>2</v>
          </cell>
        </row>
        <row r="119">
          <cell r="D119" t="str">
            <v>4</v>
          </cell>
        </row>
        <row r="120">
          <cell r="D120" t="str">
            <v>2</v>
          </cell>
        </row>
        <row r="121">
          <cell r="D121" t="str">
            <v>2</v>
          </cell>
        </row>
        <row r="122">
          <cell r="D122" t="str">
            <v>1</v>
          </cell>
        </row>
        <row r="123">
          <cell r="D123" t="str">
            <v>2</v>
          </cell>
        </row>
        <row r="124">
          <cell r="D124" t="str">
            <v>1</v>
          </cell>
        </row>
        <row r="125">
          <cell r="D125" t="str">
            <v>1</v>
          </cell>
        </row>
        <row r="126">
          <cell r="D126" t="str">
            <v>2</v>
          </cell>
        </row>
        <row r="127">
          <cell r="D127" t="str">
            <v>1</v>
          </cell>
        </row>
        <row r="128">
          <cell r="D128" t="str">
            <v>1</v>
          </cell>
        </row>
        <row r="129">
          <cell r="D129" t="str">
            <v>1</v>
          </cell>
        </row>
        <row r="130">
          <cell r="D130" t="str">
            <v>2</v>
          </cell>
        </row>
        <row r="131">
          <cell r="D131" t="str">
            <v>1</v>
          </cell>
        </row>
        <row r="132">
          <cell r="D132" t="str">
            <v>1</v>
          </cell>
        </row>
        <row r="133">
          <cell r="D133" t="str">
            <v>1</v>
          </cell>
        </row>
        <row r="134">
          <cell r="D134" t="str">
            <v>3</v>
          </cell>
        </row>
        <row r="135">
          <cell r="D135" t="str">
            <v>1</v>
          </cell>
        </row>
        <row r="136">
          <cell r="D136" t="str">
            <v>2</v>
          </cell>
        </row>
        <row r="137">
          <cell r="D137" t="str">
            <v>3</v>
          </cell>
        </row>
        <row r="138">
          <cell r="D138" t="str">
            <v>1</v>
          </cell>
        </row>
        <row r="139">
          <cell r="D139" t="str">
            <v>2</v>
          </cell>
        </row>
        <row r="140">
          <cell r="D140" t="str">
            <v>3</v>
          </cell>
        </row>
        <row r="141">
          <cell r="D141" t="str">
            <v>2</v>
          </cell>
        </row>
        <row r="142">
          <cell r="D142" t="str">
            <v>3</v>
          </cell>
        </row>
        <row r="143">
          <cell r="D143" t="str">
            <v>1</v>
          </cell>
        </row>
        <row r="144">
          <cell r="D144" t="str">
            <v>3</v>
          </cell>
        </row>
        <row r="145">
          <cell r="D145" t="str">
            <v>3</v>
          </cell>
        </row>
        <row r="146">
          <cell r="D146" t="str">
            <v>1</v>
          </cell>
        </row>
        <row r="147">
          <cell r="D147" t="str">
            <v>1</v>
          </cell>
        </row>
        <row r="148">
          <cell r="D148" t="str">
            <v>1</v>
          </cell>
        </row>
        <row r="149">
          <cell r="D149" t="str">
            <v>2</v>
          </cell>
        </row>
        <row r="150">
          <cell r="D150" t="str">
            <v>1</v>
          </cell>
        </row>
        <row r="151">
          <cell r="D151" t="str">
            <v>1</v>
          </cell>
        </row>
        <row r="152">
          <cell r="D152" t="str">
            <v>1</v>
          </cell>
        </row>
        <row r="153">
          <cell r="D153" t="str">
            <v>2</v>
          </cell>
        </row>
        <row r="154">
          <cell r="D154" t="str">
            <v>1</v>
          </cell>
        </row>
        <row r="155">
          <cell r="D155" t="str">
            <v>1</v>
          </cell>
        </row>
        <row r="156">
          <cell r="D156" t="str">
            <v>4</v>
          </cell>
        </row>
        <row r="157">
          <cell r="D157" t="str">
            <v>2</v>
          </cell>
        </row>
        <row r="158">
          <cell r="D158" t="str">
            <v>2</v>
          </cell>
        </row>
        <row r="159">
          <cell r="D159" t="str">
            <v>2</v>
          </cell>
        </row>
        <row r="160">
          <cell r="D160" t="str">
            <v>2</v>
          </cell>
        </row>
        <row r="161">
          <cell r="D161" t="str">
            <v>4</v>
          </cell>
        </row>
        <row r="162">
          <cell r="D162" t="str">
            <v>1</v>
          </cell>
        </row>
        <row r="163">
          <cell r="D163" t="str">
            <v>2</v>
          </cell>
        </row>
        <row r="164">
          <cell r="D164" t="str">
            <v>1</v>
          </cell>
        </row>
        <row r="165">
          <cell r="D165" t="str">
            <v>1</v>
          </cell>
        </row>
        <row r="166">
          <cell r="D166" t="str">
            <v>1</v>
          </cell>
        </row>
        <row r="167">
          <cell r="D167" t="str">
            <v>1</v>
          </cell>
        </row>
        <row r="168">
          <cell r="D168" t="str">
            <v>1</v>
          </cell>
        </row>
        <row r="169">
          <cell r="D169" t="str">
            <v>1</v>
          </cell>
        </row>
        <row r="170">
          <cell r="D170" t="str">
            <v>2</v>
          </cell>
        </row>
        <row r="171">
          <cell r="D171" t="str">
            <v>3</v>
          </cell>
        </row>
        <row r="172">
          <cell r="D172" t="str">
            <v>2</v>
          </cell>
        </row>
        <row r="173">
          <cell r="D173" t="str">
            <v>1</v>
          </cell>
        </row>
        <row r="174">
          <cell r="D174" t="str">
            <v>1</v>
          </cell>
        </row>
        <row r="175">
          <cell r="D175" t="str">
            <v>2</v>
          </cell>
        </row>
        <row r="176">
          <cell r="D176" t="str">
            <v>2</v>
          </cell>
        </row>
        <row r="177">
          <cell r="D177" t="str">
            <v>4</v>
          </cell>
        </row>
        <row r="178">
          <cell r="D178" t="str">
            <v>3</v>
          </cell>
        </row>
        <row r="179">
          <cell r="D179" t="str">
            <v>2</v>
          </cell>
        </row>
        <row r="180">
          <cell r="D180" t="str">
            <v>2</v>
          </cell>
        </row>
        <row r="181">
          <cell r="D181" t="str">
            <v>1</v>
          </cell>
        </row>
        <row r="182">
          <cell r="D182" t="str">
            <v>2</v>
          </cell>
        </row>
        <row r="183">
          <cell r="D183" t="str">
            <v>3</v>
          </cell>
        </row>
        <row r="184">
          <cell r="D184" t="str">
            <v>2</v>
          </cell>
        </row>
        <row r="185">
          <cell r="D185" t="str">
            <v>2</v>
          </cell>
        </row>
        <row r="186">
          <cell r="D186" t="str">
            <v>2</v>
          </cell>
        </row>
        <row r="187">
          <cell r="D187" t="str">
            <v>3</v>
          </cell>
        </row>
        <row r="188">
          <cell r="D188" t="str">
            <v>1</v>
          </cell>
        </row>
        <row r="189">
          <cell r="D189" t="str">
            <v>1</v>
          </cell>
        </row>
        <row r="190">
          <cell r="D190" t="str">
            <v>2</v>
          </cell>
        </row>
        <row r="191">
          <cell r="D191" t="str">
            <v>2</v>
          </cell>
        </row>
        <row r="192">
          <cell r="D192" t="str">
            <v>3</v>
          </cell>
        </row>
        <row r="193">
          <cell r="D193" t="str">
            <v>1</v>
          </cell>
        </row>
        <row r="194">
          <cell r="D194" t="str">
            <v>2</v>
          </cell>
        </row>
        <row r="195">
          <cell r="D195" t="str">
            <v>2</v>
          </cell>
        </row>
        <row r="196">
          <cell r="D196" t="str">
            <v>2</v>
          </cell>
        </row>
        <row r="197">
          <cell r="D197" t="str">
            <v>1</v>
          </cell>
        </row>
        <row r="198">
          <cell r="D198" t="str">
            <v>2</v>
          </cell>
        </row>
        <row r="199">
          <cell r="D199" t="str">
            <v>1</v>
          </cell>
        </row>
        <row r="200">
          <cell r="D200" t="str">
            <v>1</v>
          </cell>
        </row>
        <row r="201">
          <cell r="D201" t="str">
            <v>2</v>
          </cell>
        </row>
        <row r="202">
          <cell r="D202" t="str">
            <v>1</v>
          </cell>
        </row>
        <row r="203">
          <cell r="D203" t="str">
            <v>2</v>
          </cell>
        </row>
        <row r="204">
          <cell r="D204" t="str">
            <v>1</v>
          </cell>
        </row>
        <row r="205">
          <cell r="D205" t="str">
            <v>2</v>
          </cell>
        </row>
        <row r="206">
          <cell r="D206" t="str">
            <v>2</v>
          </cell>
        </row>
        <row r="207">
          <cell r="D207" t="str">
            <v>3</v>
          </cell>
        </row>
        <row r="208">
          <cell r="D208" t="str">
            <v>2</v>
          </cell>
        </row>
        <row r="209">
          <cell r="D209" t="str">
            <v>1</v>
          </cell>
        </row>
        <row r="210">
          <cell r="D210" t="str">
            <v>1</v>
          </cell>
        </row>
        <row r="211">
          <cell r="D211" t="str">
            <v>4</v>
          </cell>
        </row>
        <row r="212">
          <cell r="D212" t="str">
            <v>1</v>
          </cell>
        </row>
        <row r="213">
          <cell r="D213" t="str">
            <v>3</v>
          </cell>
        </row>
        <row r="214">
          <cell r="D214" t="str">
            <v>3</v>
          </cell>
        </row>
        <row r="215">
          <cell r="D215" t="str">
            <v>1</v>
          </cell>
        </row>
        <row r="216">
          <cell r="D216" t="str">
            <v>1</v>
          </cell>
        </row>
        <row r="217">
          <cell r="D217" t="str">
            <v>1</v>
          </cell>
        </row>
        <row r="218">
          <cell r="D218" t="str">
            <v>2</v>
          </cell>
        </row>
        <row r="219">
          <cell r="D219" t="str">
            <v>3</v>
          </cell>
        </row>
        <row r="220">
          <cell r="D220" t="str">
            <v>3</v>
          </cell>
        </row>
        <row r="221">
          <cell r="D221" t="str">
            <v>2</v>
          </cell>
        </row>
        <row r="222">
          <cell r="D222" t="str">
            <v>2</v>
          </cell>
        </row>
        <row r="223">
          <cell r="D223" t="str">
            <v>2</v>
          </cell>
        </row>
        <row r="224">
          <cell r="D224" t="str">
            <v>3</v>
          </cell>
        </row>
        <row r="225">
          <cell r="D225" t="str">
            <v>1</v>
          </cell>
        </row>
        <row r="226">
          <cell r="D226" t="str">
            <v>1</v>
          </cell>
        </row>
        <row r="227">
          <cell r="D227" t="str">
            <v>2</v>
          </cell>
        </row>
        <row r="228">
          <cell r="D228" t="str">
            <v>1</v>
          </cell>
        </row>
        <row r="229">
          <cell r="D229" t="str">
            <v>2</v>
          </cell>
        </row>
        <row r="230">
          <cell r="D230" t="str">
            <v>3</v>
          </cell>
        </row>
        <row r="231">
          <cell r="D231" t="str">
            <v>1</v>
          </cell>
        </row>
        <row r="232">
          <cell r="D232" t="str">
            <v>2</v>
          </cell>
        </row>
        <row r="233">
          <cell r="D233" t="str">
            <v>1</v>
          </cell>
        </row>
        <row r="234">
          <cell r="D234" t="str">
            <v>3</v>
          </cell>
        </row>
        <row r="235">
          <cell r="D235" t="str">
            <v>1</v>
          </cell>
        </row>
        <row r="236">
          <cell r="D236" t="str">
            <v>3</v>
          </cell>
        </row>
        <row r="237">
          <cell r="D237" t="str">
            <v>1</v>
          </cell>
        </row>
        <row r="238">
          <cell r="D238" t="str">
            <v>1</v>
          </cell>
        </row>
        <row r="239">
          <cell r="D239" t="str">
            <v>1</v>
          </cell>
        </row>
        <row r="240">
          <cell r="D240" t="str">
            <v>2</v>
          </cell>
        </row>
        <row r="241">
          <cell r="D241" t="str">
            <v>1</v>
          </cell>
        </row>
        <row r="242">
          <cell r="D242" t="str">
            <v>3</v>
          </cell>
        </row>
        <row r="243">
          <cell r="D243" t="str">
            <v>1</v>
          </cell>
        </row>
        <row r="244">
          <cell r="D244" t="str">
            <v>1</v>
          </cell>
        </row>
        <row r="245">
          <cell r="D245" t="str">
            <v>1</v>
          </cell>
        </row>
        <row r="246">
          <cell r="D246" t="str">
            <v>1</v>
          </cell>
        </row>
        <row r="247">
          <cell r="D247" t="str">
            <v>1</v>
          </cell>
        </row>
        <row r="248">
          <cell r="D248" t="str">
            <v>2</v>
          </cell>
        </row>
        <row r="249">
          <cell r="D249" t="str">
            <v>3</v>
          </cell>
        </row>
        <row r="250">
          <cell r="D250" t="str">
            <v>1</v>
          </cell>
        </row>
        <row r="251">
          <cell r="D251" t="str">
            <v>1</v>
          </cell>
        </row>
        <row r="252">
          <cell r="D252" t="str">
            <v>4</v>
          </cell>
        </row>
        <row r="253">
          <cell r="D253" t="str">
            <v>2</v>
          </cell>
        </row>
        <row r="254">
          <cell r="D254" t="str">
            <v>1</v>
          </cell>
        </row>
        <row r="255">
          <cell r="D255" t="str">
            <v>3</v>
          </cell>
        </row>
        <row r="256">
          <cell r="D256" t="str">
            <v>2</v>
          </cell>
        </row>
        <row r="257">
          <cell r="D257" t="str">
            <v>3</v>
          </cell>
        </row>
        <row r="258">
          <cell r="D258" t="str">
            <v>2</v>
          </cell>
        </row>
        <row r="259">
          <cell r="D259" t="str">
            <v>1</v>
          </cell>
        </row>
        <row r="260">
          <cell r="D260" t="str">
            <v>3</v>
          </cell>
        </row>
        <row r="261">
          <cell r="D261" t="str">
            <v>2</v>
          </cell>
        </row>
      </sheetData>
      <sheetData sheetId="1"/>
      <sheetData sheetId="2">
        <row r="2">
          <cell r="J2">
            <v>2</v>
          </cell>
        </row>
        <row r="3">
          <cell r="J3">
            <v>0</v>
          </cell>
        </row>
        <row r="4">
          <cell r="J4">
            <v>2</v>
          </cell>
        </row>
        <row r="5">
          <cell r="J5">
            <v>1</v>
          </cell>
        </row>
        <row r="6">
          <cell r="J6">
            <v>1</v>
          </cell>
        </row>
        <row r="7">
          <cell r="J7">
            <v>1</v>
          </cell>
        </row>
        <row r="8">
          <cell r="J8">
            <v>1</v>
          </cell>
        </row>
        <row r="9">
          <cell r="J9">
            <v>1</v>
          </cell>
        </row>
        <row r="10">
          <cell r="J10">
            <v>1</v>
          </cell>
        </row>
        <row r="11">
          <cell r="J11">
            <v>1</v>
          </cell>
        </row>
        <row r="12">
          <cell r="J12">
            <v>1</v>
          </cell>
        </row>
        <row r="13">
          <cell r="J13">
            <v>1</v>
          </cell>
        </row>
        <row r="14">
          <cell r="J14">
            <v>1</v>
          </cell>
        </row>
        <row r="15">
          <cell r="J15">
            <v>2</v>
          </cell>
        </row>
        <row r="16">
          <cell r="J16">
            <v>4</v>
          </cell>
        </row>
        <row r="17">
          <cell r="J17">
            <v>3</v>
          </cell>
        </row>
        <row r="18">
          <cell r="J18">
            <v>2</v>
          </cell>
        </row>
        <row r="19">
          <cell r="J19">
            <v>1</v>
          </cell>
        </row>
        <row r="20">
          <cell r="J20">
            <v>4</v>
          </cell>
        </row>
        <row r="21">
          <cell r="J21">
            <v>1</v>
          </cell>
        </row>
        <row r="22">
          <cell r="J22">
            <v>1</v>
          </cell>
        </row>
        <row r="23">
          <cell r="J23">
            <v>2</v>
          </cell>
        </row>
        <row r="24">
          <cell r="J24">
            <v>3</v>
          </cell>
        </row>
        <row r="25">
          <cell r="J25">
            <v>3</v>
          </cell>
        </row>
        <row r="26">
          <cell r="J26">
            <v>1</v>
          </cell>
        </row>
        <row r="27">
          <cell r="J27">
            <v>1</v>
          </cell>
        </row>
        <row r="28">
          <cell r="J28">
            <v>1</v>
          </cell>
        </row>
        <row r="29">
          <cell r="J29">
            <v>2</v>
          </cell>
        </row>
        <row r="30">
          <cell r="J30">
            <v>2</v>
          </cell>
        </row>
        <row r="31">
          <cell r="J31">
            <v>1</v>
          </cell>
        </row>
        <row r="32">
          <cell r="J32">
            <v>2</v>
          </cell>
        </row>
        <row r="33">
          <cell r="J33">
            <v>1</v>
          </cell>
        </row>
        <row r="34">
          <cell r="J34">
            <v>2</v>
          </cell>
        </row>
        <row r="35">
          <cell r="J35">
            <v>1</v>
          </cell>
        </row>
        <row r="36">
          <cell r="J36">
            <v>1</v>
          </cell>
        </row>
        <row r="37">
          <cell r="J37">
            <v>2</v>
          </cell>
        </row>
        <row r="38">
          <cell r="J38">
            <v>1</v>
          </cell>
        </row>
        <row r="39">
          <cell r="J39">
            <v>3</v>
          </cell>
        </row>
        <row r="40">
          <cell r="J40">
            <v>3</v>
          </cell>
        </row>
        <row r="41">
          <cell r="J41">
            <v>2</v>
          </cell>
        </row>
        <row r="42">
          <cell r="J42">
            <v>1</v>
          </cell>
        </row>
        <row r="43">
          <cell r="J43">
            <v>4</v>
          </cell>
        </row>
        <row r="44">
          <cell r="J44">
            <v>1</v>
          </cell>
        </row>
        <row r="45">
          <cell r="J45">
            <v>2</v>
          </cell>
        </row>
        <row r="46">
          <cell r="J46">
            <v>2</v>
          </cell>
        </row>
        <row r="47">
          <cell r="J47">
            <v>2</v>
          </cell>
        </row>
        <row r="48">
          <cell r="J48">
            <v>2</v>
          </cell>
        </row>
        <row r="49">
          <cell r="J49">
            <v>2</v>
          </cell>
        </row>
        <row r="50">
          <cell r="J50">
            <v>1</v>
          </cell>
        </row>
        <row r="51">
          <cell r="J51">
            <v>1</v>
          </cell>
        </row>
        <row r="52">
          <cell r="J52">
            <v>1</v>
          </cell>
        </row>
        <row r="53">
          <cell r="J53">
            <v>1</v>
          </cell>
        </row>
        <row r="54">
          <cell r="J54">
            <v>1</v>
          </cell>
        </row>
        <row r="55">
          <cell r="J55">
            <v>1</v>
          </cell>
        </row>
        <row r="56">
          <cell r="J56">
            <v>3</v>
          </cell>
        </row>
        <row r="57">
          <cell r="J57">
            <v>1</v>
          </cell>
        </row>
        <row r="58">
          <cell r="J58">
            <v>2</v>
          </cell>
        </row>
        <row r="59">
          <cell r="J59">
            <v>2</v>
          </cell>
        </row>
        <row r="60">
          <cell r="J60">
            <v>2</v>
          </cell>
        </row>
        <row r="61">
          <cell r="J61">
            <v>2</v>
          </cell>
        </row>
        <row r="62">
          <cell r="J62">
            <v>3</v>
          </cell>
        </row>
        <row r="63">
          <cell r="J63">
            <v>2</v>
          </cell>
        </row>
        <row r="64">
          <cell r="J64">
            <v>1</v>
          </cell>
        </row>
        <row r="65">
          <cell r="J65">
            <v>4</v>
          </cell>
        </row>
        <row r="66">
          <cell r="J66">
            <v>3</v>
          </cell>
        </row>
        <row r="67">
          <cell r="J67">
            <v>3</v>
          </cell>
        </row>
        <row r="68">
          <cell r="J68">
            <v>2</v>
          </cell>
        </row>
        <row r="69">
          <cell r="J69">
            <v>2</v>
          </cell>
        </row>
        <row r="70">
          <cell r="J70">
            <v>3</v>
          </cell>
        </row>
        <row r="71">
          <cell r="J71">
            <v>2</v>
          </cell>
        </row>
        <row r="72">
          <cell r="J72">
            <v>3</v>
          </cell>
        </row>
        <row r="73">
          <cell r="J73">
            <v>1</v>
          </cell>
        </row>
        <row r="74">
          <cell r="J74">
            <v>1</v>
          </cell>
        </row>
        <row r="75">
          <cell r="J75">
            <v>3</v>
          </cell>
        </row>
        <row r="76">
          <cell r="J76">
            <v>2</v>
          </cell>
        </row>
        <row r="77">
          <cell r="J77">
            <v>1</v>
          </cell>
        </row>
        <row r="78">
          <cell r="J78">
            <v>2</v>
          </cell>
        </row>
        <row r="79">
          <cell r="J79">
            <v>3</v>
          </cell>
        </row>
        <row r="80">
          <cell r="J80">
            <v>1</v>
          </cell>
        </row>
        <row r="81">
          <cell r="J81">
            <v>2</v>
          </cell>
        </row>
        <row r="82">
          <cell r="J82">
            <v>2</v>
          </cell>
        </row>
        <row r="83">
          <cell r="J83">
            <v>3</v>
          </cell>
        </row>
        <row r="84">
          <cell r="J84">
            <v>2</v>
          </cell>
        </row>
        <row r="85">
          <cell r="J85">
            <v>3</v>
          </cell>
        </row>
        <row r="86">
          <cell r="J86">
            <v>2</v>
          </cell>
        </row>
        <row r="87">
          <cell r="J87">
            <v>1</v>
          </cell>
        </row>
        <row r="88">
          <cell r="J88">
            <v>2</v>
          </cell>
        </row>
        <row r="89">
          <cell r="J89">
            <v>4</v>
          </cell>
        </row>
        <row r="90">
          <cell r="J90">
            <v>1</v>
          </cell>
        </row>
        <row r="91">
          <cell r="J91">
            <v>3</v>
          </cell>
        </row>
        <row r="92">
          <cell r="J92">
            <v>1</v>
          </cell>
        </row>
        <row r="93">
          <cell r="J93">
            <v>3</v>
          </cell>
        </row>
        <row r="94">
          <cell r="J94">
            <v>1</v>
          </cell>
        </row>
        <row r="95">
          <cell r="J95">
            <v>2</v>
          </cell>
        </row>
        <row r="96">
          <cell r="J96">
            <v>2</v>
          </cell>
        </row>
        <row r="97">
          <cell r="J97">
            <v>1</v>
          </cell>
        </row>
        <row r="98">
          <cell r="J98">
            <v>1</v>
          </cell>
        </row>
        <row r="99">
          <cell r="J99">
            <v>1</v>
          </cell>
        </row>
        <row r="100">
          <cell r="J100">
            <v>3</v>
          </cell>
        </row>
        <row r="101">
          <cell r="J101">
            <v>2</v>
          </cell>
        </row>
        <row r="102">
          <cell r="J102">
            <v>1</v>
          </cell>
        </row>
        <row r="103">
          <cell r="J103">
            <v>2</v>
          </cell>
        </row>
        <row r="104">
          <cell r="J104">
            <v>1</v>
          </cell>
        </row>
        <row r="105">
          <cell r="J105">
            <v>1</v>
          </cell>
        </row>
        <row r="106">
          <cell r="J106">
            <v>2</v>
          </cell>
        </row>
        <row r="107">
          <cell r="J107">
            <v>1</v>
          </cell>
        </row>
        <row r="108">
          <cell r="J108">
            <v>2</v>
          </cell>
        </row>
        <row r="109">
          <cell r="J109">
            <v>3</v>
          </cell>
        </row>
        <row r="110">
          <cell r="J110">
            <v>2</v>
          </cell>
        </row>
        <row r="111">
          <cell r="J111">
            <v>4</v>
          </cell>
        </row>
        <row r="112">
          <cell r="J112">
            <v>4</v>
          </cell>
        </row>
        <row r="113">
          <cell r="J113">
            <v>2</v>
          </cell>
        </row>
        <row r="114">
          <cell r="J114">
            <v>1</v>
          </cell>
        </row>
        <row r="115">
          <cell r="J115">
            <v>3</v>
          </cell>
        </row>
        <row r="116">
          <cell r="J116">
            <v>2</v>
          </cell>
        </row>
        <row r="117">
          <cell r="J117">
            <v>2</v>
          </cell>
        </row>
        <row r="118">
          <cell r="J118">
            <v>2</v>
          </cell>
        </row>
        <row r="119">
          <cell r="J119">
            <v>4</v>
          </cell>
        </row>
        <row r="120">
          <cell r="J120">
            <v>2</v>
          </cell>
        </row>
        <row r="121">
          <cell r="J121">
            <v>1</v>
          </cell>
        </row>
        <row r="122">
          <cell r="J122">
            <v>1</v>
          </cell>
        </row>
        <row r="123">
          <cell r="J123">
            <v>1</v>
          </cell>
        </row>
        <row r="124">
          <cell r="J124">
            <v>1</v>
          </cell>
        </row>
        <row r="125">
          <cell r="J125">
            <v>1</v>
          </cell>
        </row>
        <row r="126">
          <cell r="J126">
            <v>2</v>
          </cell>
        </row>
        <row r="127">
          <cell r="J127">
            <v>0</v>
          </cell>
        </row>
        <row r="128">
          <cell r="J128">
            <v>3</v>
          </cell>
        </row>
        <row r="129">
          <cell r="J129">
            <v>1</v>
          </cell>
        </row>
        <row r="130">
          <cell r="J130">
            <v>1</v>
          </cell>
        </row>
        <row r="131">
          <cell r="J131">
            <v>1</v>
          </cell>
        </row>
        <row r="132">
          <cell r="J132">
            <v>1</v>
          </cell>
        </row>
        <row r="133">
          <cell r="J133">
            <v>2</v>
          </cell>
        </row>
        <row r="134">
          <cell r="J134">
            <v>3</v>
          </cell>
        </row>
        <row r="135">
          <cell r="J135">
            <v>2</v>
          </cell>
        </row>
        <row r="136">
          <cell r="J136">
            <v>1</v>
          </cell>
        </row>
        <row r="137">
          <cell r="J137">
            <v>4</v>
          </cell>
        </row>
        <row r="138">
          <cell r="J138">
            <v>1</v>
          </cell>
        </row>
        <row r="139">
          <cell r="J139">
            <v>1</v>
          </cell>
        </row>
        <row r="140">
          <cell r="J140">
            <v>4</v>
          </cell>
        </row>
        <row r="141">
          <cell r="J141">
            <v>2</v>
          </cell>
        </row>
        <row r="142">
          <cell r="J142">
            <v>4</v>
          </cell>
        </row>
        <row r="143">
          <cell r="J143">
            <v>1</v>
          </cell>
        </row>
        <row r="144">
          <cell r="J144">
            <v>2</v>
          </cell>
        </row>
        <row r="145">
          <cell r="J145">
            <v>2</v>
          </cell>
        </row>
        <row r="146">
          <cell r="J146">
            <v>1</v>
          </cell>
        </row>
        <row r="147">
          <cell r="J147">
            <v>1</v>
          </cell>
        </row>
        <row r="148">
          <cell r="J148">
            <v>1</v>
          </cell>
        </row>
        <row r="149">
          <cell r="J149">
            <v>1</v>
          </cell>
        </row>
        <row r="150">
          <cell r="J150">
            <v>1</v>
          </cell>
        </row>
        <row r="151">
          <cell r="J151">
            <v>1</v>
          </cell>
        </row>
        <row r="152">
          <cell r="J152">
            <v>1</v>
          </cell>
        </row>
        <row r="153">
          <cell r="J153">
            <v>1</v>
          </cell>
        </row>
        <row r="154">
          <cell r="J154">
            <v>1</v>
          </cell>
        </row>
        <row r="155">
          <cell r="J155">
            <v>1</v>
          </cell>
        </row>
        <row r="156">
          <cell r="J156">
            <v>4</v>
          </cell>
        </row>
        <row r="157">
          <cell r="J157">
            <v>1</v>
          </cell>
        </row>
        <row r="158">
          <cell r="J158">
            <v>1</v>
          </cell>
        </row>
        <row r="159">
          <cell r="J159">
            <v>2</v>
          </cell>
        </row>
        <row r="160">
          <cell r="J160">
            <v>1</v>
          </cell>
        </row>
        <row r="161">
          <cell r="J161">
            <v>2</v>
          </cell>
        </row>
        <row r="162">
          <cell r="J162">
            <v>1</v>
          </cell>
        </row>
        <row r="163">
          <cell r="J163">
            <v>3</v>
          </cell>
        </row>
        <row r="164">
          <cell r="J164">
            <v>1</v>
          </cell>
        </row>
        <row r="165">
          <cell r="J165">
            <v>1</v>
          </cell>
        </row>
        <row r="166">
          <cell r="J166">
            <v>1</v>
          </cell>
        </row>
        <row r="167">
          <cell r="J167">
            <v>1</v>
          </cell>
        </row>
        <row r="168">
          <cell r="J168">
            <v>1</v>
          </cell>
        </row>
        <row r="169">
          <cell r="J169">
            <v>1</v>
          </cell>
        </row>
        <row r="170">
          <cell r="J170">
            <v>2</v>
          </cell>
        </row>
        <row r="171">
          <cell r="J171">
            <v>1</v>
          </cell>
        </row>
        <row r="172">
          <cell r="J172">
            <v>1</v>
          </cell>
        </row>
        <row r="173">
          <cell r="J173">
            <v>1</v>
          </cell>
        </row>
        <row r="174">
          <cell r="J174">
            <v>1</v>
          </cell>
        </row>
        <row r="175">
          <cell r="J175">
            <v>1</v>
          </cell>
        </row>
        <row r="176">
          <cell r="J176">
            <v>1</v>
          </cell>
        </row>
        <row r="177">
          <cell r="J177">
            <v>3</v>
          </cell>
        </row>
        <row r="178">
          <cell r="J178">
            <v>3</v>
          </cell>
        </row>
        <row r="179">
          <cell r="J179">
            <v>1</v>
          </cell>
        </row>
        <row r="180">
          <cell r="J180">
            <v>1</v>
          </cell>
        </row>
        <row r="181">
          <cell r="J181">
            <v>1</v>
          </cell>
        </row>
        <row r="182">
          <cell r="J182">
            <v>2</v>
          </cell>
        </row>
        <row r="183">
          <cell r="J183">
            <v>3</v>
          </cell>
        </row>
        <row r="184">
          <cell r="J184">
            <v>2</v>
          </cell>
        </row>
        <row r="185">
          <cell r="J185">
            <v>3</v>
          </cell>
        </row>
        <row r="186">
          <cell r="J186">
            <v>2</v>
          </cell>
        </row>
        <row r="187">
          <cell r="J187">
            <v>1</v>
          </cell>
        </row>
        <row r="188">
          <cell r="J188">
            <v>1</v>
          </cell>
        </row>
        <row r="189">
          <cell r="J189">
            <v>1</v>
          </cell>
        </row>
        <row r="190">
          <cell r="J190">
            <v>2</v>
          </cell>
        </row>
        <row r="191">
          <cell r="J191">
            <v>3</v>
          </cell>
        </row>
        <row r="192">
          <cell r="J192">
            <v>2</v>
          </cell>
        </row>
        <row r="193">
          <cell r="J193">
            <v>1</v>
          </cell>
        </row>
        <row r="194">
          <cell r="J194">
            <v>1</v>
          </cell>
        </row>
        <row r="195">
          <cell r="J195">
            <v>2</v>
          </cell>
        </row>
        <row r="196">
          <cell r="J196">
            <v>4</v>
          </cell>
        </row>
        <row r="197">
          <cell r="J197">
            <v>1</v>
          </cell>
        </row>
        <row r="198">
          <cell r="J198">
            <v>2</v>
          </cell>
        </row>
        <row r="199">
          <cell r="J199">
            <v>1</v>
          </cell>
        </row>
        <row r="200">
          <cell r="J200">
            <v>1</v>
          </cell>
        </row>
        <row r="201">
          <cell r="J201">
            <v>2</v>
          </cell>
        </row>
        <row r="202">
          <cell r="J202">
            <v>3</v>
          </cell>
        </row>
        <row r="203">
          <cell r="J203">
            <v>2</v>
          </cell>
        </row>
        <row r="204">
          <cell r="J204">
            <v>2</v>
          </cell>
        </row>
        <row r="205">
          <cell r="J205">
            <v>1</v>
          </cell>
        </row>
        <row r="206">
          <cell r="J206">
            <v>2</v>
          </cell>
        </row>
        <row r="207">
          <cell r="J207">
            <v>1</v>
          </cell>
        </row>
        <row r="208">
          <cell r="J208">
            <v>1</v>
          </cell>
        </row>
        <row r="209">
          <cell r="J209">
            <v>1</v>
          </cell>
        </row>
        <row r="210">
          <cell r="J210">
            <v>1</v>
          </cell>
        </row>
        <row r="211">
          <cell r="J211">
            <v>3</v>
          </cell>
        </row>
        <row r="212">
          <cell r="J212">
            <v>1</v>
          </cell>
        </row>
        <row r="213">
          <cell r="J213">
            <v>2</v>
          </cell>
        </row>
        <row r="214">
          <cell r="J214">
            <v>3</v>
          </cell>
        </row>
        <row r="215">
          <cell r="J215">
            <v>1</v>
          </cell>
        </row>
        <row r="216">
          <cell r="J216">
            <v>1</v>
          </cell>
        </row>
        <row r="217">
          <cell r="J217">
            <v>1</v>
          </cell>
        </row>
        <row r="218">
          <cell r="J218">
            <v>2</v>
          </cell>
        </row>
        <row r="219">
          <cell r="J219">
            <v>2</v>
          </cell>
        </row>
        <row r="220">
          <cell r="J220">
            <v>1</v>
          </cell>
        </row>
        <row r="221">
          <cell r="J221">
            <v>1</v>
          </cell>
        </row>
        <row r="222">
          <cell r="J222">
            <v>2</v>
          </cell>
        </row>
        <row r="223">
          <cell r="J223">
            <v>1</v>
          </cell>
        </row>
        <row r="224">
          <cell r="J224">
            <v>1</v>
          </cell>
        </row>
        <row r="225">
          <cell r="J225">
            <v>1</v>
          </cell>
        </row>
        <row r="226">
          <cell r="J226">
            <v>1</v>
          </cell>
        </row>
        <row r="227">
          <cell r="J227">
            <v>1</v>
          </cell>
        </row>
        <row r="228">
          <cell r="J228">
            <v>1</v>
          </cell>
        </row>
        <row r="229">
          <cell r="J229">
            <v>2</v>
          </cell>
        </row>
        <row r="230">
          <cell r="J230">
            <v>2</v>
          </cell>
        </row>
        <row r="231">
          <cell r="J231">
            <v>2</v>
          </cell>
        </row>
        <row r="232">
          <cell r="J232">
            <v>1</v>
          </cell>
        </row>
        <row r="233">
          <cell r="J233">
            <v>1</v>
          </cell>
        </row>
        <row r="234">
          <cell r="J234">
            <v>3</v>
          </cell>
        </row>
        <row r="235">
          <cell r="J235">
            <v>1</v>
          </cell>
        </row>
        <row r="236">
          <cell r="J236">
            <v>1</v>
          </cell>
        </row>
        <row r="237">
          <cell r="J237">
            <v>1</v>
          </cell>
        </row>
        <row r="238">
          <cell r="J238">
            <v>1</v>
          </cell>
        </row>
        <row r="239">
          <cell r="J239">
            <v>3</v>
          </cell>
        </row>
        <row r="240">
          <cell r="J240">
            <v>1</v>
          </cell>
        </row>
        <row r="241">
          <cell r="J241">
            <v>0</v>
          </cell>
        </row>
        <row r="242">
          <cell r="J242">
            <v>2</v>
          </cell>
        </row>
        <row r="243">
          <cell r="J243">
            <v>1</v>
          </cell>
        </row>
        <row r="244">
          <cell r="J244">
            <v>1</v>
          </cell>
        </row>
        <row r="245">
          <cell r="J245">
            <v>1</v>
          </cell>
        </row>
        <row r="246">
          <cell r="J246">
            <v>1</v>
          </cell>
        </row>
        <row r="247">
          <cell r="J247">
            <v>1</v>
          </cell>
        </row>
        <row r="248">
          <cell r="J248">
            <v>1</v>
          </cell>
        </row>
        <row r="249">
          <cell r="J249">
            <v>2</v>
          </cell>
        </row>
        <row r="250">
          <cell r="J250">
            <v>1</v>
          </cell>
        </row>
        <row r="251">
          <cell r="J251">
            <v>1</v>
          </cell>
        </row>
        <row r="252">
          <cell r="J252">
            <v>4</v>
          </cell>
        </row>
        <row r="253">
          <cell r="J253">
            <v>2</v>
          </cell>
        </row>
        <row r="254">
          <cell r="J254">
            <v>1</v>
          </cell>
        </row>
        <row r="255">
          <cell r="J255">
            <v>1</v>
          </cell>
        </row>
        <row r="256">
          <cell r="J256">
            <v>1</v>
          </cell>
        </row>
        <row r="257">
          <cell r="J257">
            <v>2</v>
          </cell>
        </row>
        <row r="258">
          <cell r="J258">
            <v>1</v>
          </cell>
        </row>
        <row r="259">
          <cell r="J259">
            <v>1</v>
          </cell>
        </row>
        <row r="260">
          <cell r="J260">
            <v>2</v>
          </cell>
        </row>
        <row r="261">
          <cell r="J261">
            <v>1</v>
          </cell>
        </row>
      </sheetData>
      <sheetData sheetId="3"/>
      <sheetData sheetId="4">
        <row r="2">
          <cell r="C2">
            <v>3</v>
          </cell>
        </row>
        <row r="3">
          <cell r="C3">
            <v>1</v>
          </cell>
        </row>
        <row r="4">
          <cell r="C4">
            <v>3</v>
          </cell>
        </row>
        <row r="5">
          <cell r="C5">
            <v>1</v>
          </cell>
        </row>
        <row r="6">
          <cell r="C6">
            <v>2</v>
          </cell>
        </row>
        <row r="7">
          <cell r="C7">
            <v>1</v>
          </cell>
        </row>
        <row r="8">
          <cell r="C8">
            <v>4</v>
          </cell>
        </row>
        <row r="9">
          <cell r="C9">
            <v>1</v>
          </cell>
        </row>
        <row r="10">
          <cell r="C10">
            <v>1</v>
          </cell>
        </row>
        <row r="11">
          <cell r="C11">
            <v>2</v>
          </cell>
        </row>
        <row r="12">
          <cell r="C12">
            <v>1</v>
          </cell>
        </row>
        <row r="13">
          <cell r="C13">
            <v>3</v>
          </cell>
        </row>
        <row r="14">
          <cell r="C14">
            <v>1</v>
          </cell>
        </row>
        <row r="15">
          <cell r="C15">
            <v>2</v>
          </cell>
        </row>
        <row r="16">
          <cell r="C16">
            <v>4</v>
          </cell>
        </row>
        <row r="17">
          <cell r="C17">
            <v>4</v>
          </cell>
        </row>
        <row r="18">
          <cell r="C18">
            <v>1</v>
          </cell>
        </row>
        <row r="19">
          <cell r="C19">
            <v>2</v>
          </cell>
        </row>
        <row r="20">
          <cell r="C20">
            <v>4</v>
          </cell>
        </row>
        <row r="21">
          <cell r="C21">
            <v>1</v>
          </cell>
        </row>
        <row r="22">
          <cell r="C22">
            <v>3</v>
          </cell>
        </row>
        <row r="23">
          <cell r="C23">
            <v>2</v>
          </cell>
        </row>
        <row r="24">
          <cell r="C24">
            <v>3</v>
          </cell>
        </row>
        <row r="25">
          <cell r="C25">
            <v>4</v>
          </cell>
        </row>
        <row r="26">
          <cell r="C26">
            <v>4</v>
          </cell>
        </row>
        <row r="27">
          <cell r="C27">
            <v>1</v>
          </cell>
        </row>
        <row r="28">
          <cell r="C28">
            <v>1</v>
          </cell>
        </row>
        <row r="29">
          <cell r="C29">
            <v>1</v>
          </cell>
        </row>
        <row r="30">
          <cell r="C30">
            <v>3</v>
          </cell>
        </row>
        <row r="31">
          <cell r="C31">
            <v>4</v>
          </cell>
        </row>
        <row r="32">
          <cell r="C32">
            <v>2</v>
          </cell>
        </row>
        <row r="33">
          <cell r="C33">
            <v>1</v>
          </cell>
        </row>
        <row r="34">
          <cell r="C34">
            <v>3</v>
          </cell>
        </row>
        <row r="35">
          <cell r="C35">
            <v>4</v>
          </cell>
        </row>
        <row r="36">
          <cell r="C36">
            <v>2</v>
          </cell>
        </row>
        <row r="37">
          <cell r="C37">
            <v>2</v>
          </cell>
        </row>
        <row r="38">
          <cell r="C38">
            <v>1</v>
          </cell>
        </row>
        <row r="39">
          <cell r="C39">
            <v>4</v>
          </cell>
        </row>
        <row r="40">
          <cell r="C40">
            <v>3</v>
          </cell>
        </row>
        <row r="41">
          <cell r="C41">
            <v>2</v>
          </cell>
        </row>
        <row r="42">
          <cell r="C42">
            <v>1</v>
          </cell>
        </row>
        <row r="43">
          <cell r="C43">
            <v>4</v>
          </cell>
        </row>
        <row r="44">
          <cell r="C44">
            <v>4</v>
          </cell>
        </row>
        <row r="45">
          <cell r="C45">
            <v>2</v>
          </cell>
        </row>
        <row r="46">
          <cell r="C46">
            <v>1</v>
          </cell>
        </row>
        <row r="47">
          <cell r="C47">
            <v>3</v>
          </cell>
        </row>
        <row r="48">
          <cell r="C48">
            <v>2</v>
          </cell>
        </row>
        <row r="49">
          <cell r="C49">
            <v>2</v>
          </cell>
        </row>
        <row r="50">
          <cell r="C50">
            <v>2</v>
          </cell>
        </row>
        <row r="51">
          <cell r="C51">
            <v>1</v>
          </cell>
        </row>
        <row r="52">
          <cell r="C52">
            <v>3</v>
          </cell>
        </row>
        <row r="53">
          <cell r="C53">
            <v>3</v>
          </cell>
        </row>
        <row r="54">
          <cell r="C54">
            <v>1</v>
          </cell>
        </row>
        <row r="55">
          <cell r="C55">
            <v>2</v>
          </cell>
        </row>
        <row r="56">
          <cell r="C56">
            <v>1</v>
          </cell>
        </row>
        <row r="57">
          <cell r="C57">
            <v>1</v>
          </cell>
        </row>
        <row r="58">
          <cell r="C58">
            <v>4</v>
          </cell>
        </row>
        <row r="59">
          <cell r="C59">
            <v>1</v>
          </cell>
        </row>
        <row r="60">
          <cell r="C60">
            <v>1</v>
          </cell>
        </row>
        <row r="61">
          <cell r="C61">
            <v>2</v>
          </cell>
        </row>
        <row r="62">
          <cell r="C62">
            <v>3</v>
          </cell>
        </row>
        <row r="63">
          <cell r="C63">
            <v>2</v>
          </cell>
        </row>
        <row r="64">
          <cell r="C64">
            <v>4</v>
          </cell>
        </row>
        <row r="65">
          <cell r="C65">
            <v>4</v>
          </cell>
        </row>
        <row r="66">
          <cell r="C66">
            <v>3</v>
          </cell>
        </row>
        <row r="67">
          <cell r="C67">
            <v>3</v>
          </cell>
        </row>
        <row r="68">
          <cell r="C68">
            <v>3</v>
          </cell>
        </row>
        <row r="69">
          <cell r="C69">
            <v>2</v>
          </cell>
        </row>
        <row r="70">
          <cell r="C70">
            <v>4</v>
          </cell>
        </row>
        <row r="71">
          <cell r="C71">
            <v>2</v>
          </cell>
        </row>
        <row r="72">
          <cell r="C72">
            <v>4</v>
          </cell>
        </row>
        <row r="73">
          <cell r="C73">
            <v>1</v>
          </cell>
        </row>
        <row r="74">
          <cell r="C74">
            <v>1</v>
          </cell>
        </row>
        <row r="75">
          <cell r="C75">
            <v>2</v>
          </cell>
        </row>
        <row r="76">
          <cell r="C76">
            <v>3</v>
          </cell>
        </row>
        <row r="77">
          <cell r="C77">
            <v>1</v>
          </cell>
        </row>
        <row r="78">
          <cell r="C78">
            <v>3</v>
          </cell>
        </row>
        <row r="79">
          <cell r="C79">
            <v>4</v>
          </cell>
        </row>
        <row r="80">
          <cell r="C80">
            <v>2</v>
          </cell>
        </row>
        <row r="81">
          <cell r="C81">
            <v>2</v>
          </cell>
        </row>
        <row r="82">
          <cell r="C82">
            <v>4</v>
          </cell>
        </row>
        <row r="83">
          <cell r="C83">
            <v>4</v>
          </cell>
        </row>
        <row r="84">
          <cell r="C84">
            <v>1</v>
          </cell>
        </row>
        <row r="85">
          <cell r="C85">
            <v>1</v>
          </cell>
        </row>
        <row r="86">
          <cell r="C86">
            <v>2</v>
          </cell>
        </row>
        <row r="87">
          <cell r="C87">
            <v>1</v>
          </cell>
        </row>
        <row r="88">
          <cell r="C88">
            <v>4</v>
          </cell>
        </row>
        <row r="89">
          <cell r="C89">
            <v>4</v>
          </cell>
        </row>
        <row r="90">
          <cell r="C90">
            <v>1</v>
          </cell>
        </row>
        <row r="91">
          <cell r="C91">
            <v>4</v>
          </cell>
        </row>
        <row r="92">
          <cell r="C92">
            <v>3</v>
          </cell>
        </row>
        <row r="93">
          <cell r="C93">
            <v>3</v>
          </cell>
        </row>
        <row r="94">
          <cell r="C94">
            <v>3</v>
          </cell>
        </row>
        <row r="95">
          <cell r="C95">
            <v>3</v>
          </cell>
        </row>
        <row r="96">
          <cell r="C96">
            <v>3</v>
          </cell>
        </row>
        <row r="97">
          <cell r="C97">
            <v>4</v>
          </cell>
        </row>
        <row r="98">
          <cell r="C98">
            <v>4</v>
          </cell>
        </row>
        <row r="99">
          <cell r="C99">
            <v>4</v>
          </cell>
        </row>
        <row r="100">
          <cell r="C100">
            <v>3</v>
          </cell>
        </row>
        <row r="101">
          <cell r="C101">
            <v>3</v>
          </cell>
        </row>
        <row r="102">
          <cell r="C102">
            <v>3</v>
          </cell>
        </row>
        <row r="103">
          <cell r="C103">
            <v>3</v>
          </cell>
        </row>
        <row r="104">
          <cell r="C104">
            <v>1</v>
          </cell>
        </row>
        <row r="105">
          <cell r="C105">
            <v>1</v>
          </cell>
        </row>
        <row r="106">
          <cell r="C106">
            <v>3</v>
          </cell>
        </row>
        <row r="107">
          <cell r="C107">
            <v>1</v>
          </cell>
        </row>
        <row r="108">
          <cell r="C108">
            <v>4</v>
          </cell>
        </row>
        <row r="109">
          <cell r="C109">
            <v>3</v>
          </cell>
        </row>
        <row r="110">
          <cell r="C110">
            <v>3</v>
          </cell>
        </row>
        <row r="111">
          <cell r="C111">
            <v>4</v>
          </cell>
        </row>
        <row r="112">
          <cell r="C112">
            <v>4</v>
          </cell>
        </row>
        <row r="113">
          <cell r="C113">
            <v>2</v>
          </cell>
        </row>
        <row r="114">
          <cell r="C114">
            <v>1</v>
          </cell>
        </row>
        <row r="115">
          <cell r="C115">
            <v>3</v>
          </cell>
        </row>
        <row r="116">
          <cell r="C116">
            <v>2</v>
          </cell>
        </row>
        <row r="117">
          <cell r="C117">
            <v>3</v>
          </cell>
        </row>
        <row r="118">
          <cell r="C118">
            <v>1</v>
          </cell>
        </row>
        <row r="119">
          <cell r="C119">
            <v>4</v>
          </cell>
        </row>
        <row r="120">
          <cell r="C120">
            <v>3</v>
          </cell>
        </row>
        <row r="121">
          <cell r="C121">
            <v>3</v>
          </cell>
        </row>
        <row r="122">
          <cell r="C122">
            <v>2</v>
          </cell>
        </row>
        <row r="123">
          <cell r="C123">
            <v>3</v>
          </cell>
        </row>
        <row r="124">
          <cell r="C124">
            <v>1</v>
          </cell>
        </row>
        <row r="125">
          <cell r="C125">
            <v>3</v>
          </cell>
        </row>
        <row r="126">
          <cell r="C126">
            <v>2</v>
          </cell>
        </row>
        <row r="127">
          <cell r="C127">
            <v>1</v>
          </cell>
        </row>
        <row r="128">
          <cell r="C128">
            <v>3</v>
          </cell>
        </row>
        <row r="129">
          <cell r="C129">
            <v>3</v>
          </cell>
        </row>
        <row r="130">
          <cell r="C130">
            <v>3</v>
          </cell>
        </row>
        <row r="131">
          <cell r="C131">
            <v>2</v>
          </cell>
        </row>
        <row r="132">
          <cell r="C132">
            <v>1</v>
          </cell>
        </row>
        <row r="133">
          <cell r="C133">
            <v>2</v>
          </cell>
        </row>
        <row r="134">
          <cell r="C134">
            <v>4</v>
          </cell>
        </row>
        <row r="135">
          <cell r="C135">
            <v>2</v>
          </cell>
        </row>
        <row r="136">
          <cell r="C136">
            <v>2</v>
          </cell>
        </row>
        <row r="137">
          <cell r="C137">
            <v>4</v>
          </cell>
        </row>
        <row r="138">
          <cell r="C138">
            <v>1</v>
          </cell>
        </row>
        <row r="139">
          <cell r="C139">
            <v>3</v>
          </cell>
        </row>
        <row r="140">
          <cell r="C140">
            <v>4</v>
          </cell>
        </row>
        <row r="141">
          <cell r="C141">
            <v>4</v>
          </cell>
        </row>
        <row r="142">
          <cell r="C142">
            <v>4</v>
          </cell>
        </row>
        <row r="143">
          <cell r="C143">
            <v>4</v>
          </cell>
        </row>
        <row r="144">
          <cell r="C144">
            <v>4</v>
          </cell>
        </row>
        <row r="145">
          <cell r="C145">
            <v>2</v>
          </cell>
        </row>
        <row r="146">
          <cell r="C146">
            <v>3</v>
          </cell>
        </row>
        <row r="147">
          <cell r="C147">
            <v>4</v>
          </cell>
        </row>
        <row r="148">
          <cell r="C148">
            <v>1</v>
          </cell>
        </row>
        <row r="149">
          <cell r="C149">
            <v>4</v>
          </cell>
        </row>
        <row r="150">
          <cell r="C150">
            <v>3</v>
          </cell>
        </row>
        <row r="151">
          <cell r="C151">
            <v>3</v>
          </cell>
        </row>
        <row r="152">
          <cell r="C152">
            <v>3</v>
          </cell>
        </row>
        <row r="153">
          <cell r="C153">
            <v>4</v>
          </cell>
        </row>
        <row r="154">
          <cell r="C154">
            <v>1</v>
          </cell>
        </row>
        <row r="155">
          <cell r="C155">
            <v>3</v>
          </cell>
        </row>
        <row r="156">
          <cell r="C156">
            <v>4</v>
          </cell>
        </row>
        <row r="157">
          <cell r="C157">
            <v>2</v>
          </cell>
        </row>
        <row r="158">
          <cell r="C158">
            <v>3</v>
          </cell>
        </row>
        <row r="159">
          <cell r="C159">
            <v>3</v>
          </cell>
        </row>
        <row r="160">
          <cell r="C160">
            <v>3</v>
          </cell>
        </row>
        <row r="161">
          <cell r="C161">
            <v>4</v>
          </cell>
        </row>
        <row r="162">
          <cell r="C162">
            <v>1</v>
          </cell>
        </row>
        <row r="163">
          <cell r="C163">
            <v>3</v>
          </cell>
        </row>
        <row r="164">
          <cell r="C164">
            <v>4</v>
          </cell>
        </row>
        <row r="165">
          <cell r="C165">
            <v>1</v>
          </cell>
        </row>
        <row r="166">
          <cell r="C166">
            <v>1</v>
          </cell>
        </row>
        <row r="167">
          <cell r="C167">
            <v>1</v>
          </cell>
        </row>
        <row r="168">
          <cell r="C168">
            <v>2</v>
          </cell>
        </row>
        <row r="169">
          <cell r="C169">
            <v>2</v>
          </cell>
        </row>
        <row r="170">
          <cell r="C170">
            <v>3</v>
          </cell>
        </row>
        <row r="171">
          <cell r="C171">
            <v>2</v>
          </cell>
        </row>
        <row r="172">
          <cell r="C172">
            <v>1</v>
          </cell>
        </row>
        <row r="173">
          <cell r="C173">
            <v>2</v>
          </cell>
        </row>
        <row r="174">
          <cell r="C174">
            <v>2</v>
          </cell>
        </row>
        <row r="175">
          <cell r="C175">
            <v>1</v>
          </cell>
        </row>
        <row r="176">
          <cell r="C176">
            <v>2</v>
          </cell>
        </row>
        <row r="177">
          <cell r="C177">
            <v>4</v>
          </cell>
        </row>
        <row r="178">
          <cell r="C178">
            <v>4</v>
          </cell>
        </row>
        <row r="179">
          <cell r="C179">
            <v>3</v>
          </cell>
        </row>
        <row r="180">
          <cell r="C180">
            <v>2</v>
          </cell>
        </row>
        <row r="181">
          <cell r="C181">
            <v>1</v>
          </cell>
        </row>
        <row r="182">
          <cell r="C182">
            <v>1</v>
          </cell>
        </row>
        <row r="183">
          <cell r="C183">
            <v>4</v>
          </cell>
        </row>
        <row r="184">
          <cell r="C184">
            <v>2</v>
          </cell>
        </row>
        <row r="185">
          <cell r="C185">
            <v>2</v>
          </cell>
        </row>
        <row r="186">
          <cell r="C186">
            <v>2</v>
          </cell>
        </row>
        <row r="187">
          <cell r="C187">
            <v>4</v>
          </cell>
        </row>
        <row r="188">
          <cell r="C188">
            <v>4</v>
          </cell>
        </row>
        <row r="189">
          <cell r="C189">
            <v>1</v>
          </cell>
        </row>
        <row r="190">
          <cell r="C190">
            <v>3</v>
          </cell>
        </row>
        <row r="191">
          <cell r="C191">
            <v>3</v>
          </cell>
        </row>
        <row r="192">
          <cell r="C192">
            <v>3</v>
          </cell>
        </row>
        <row r="193">
          <cell r="C193">
            <v>2</v>
          </cell>
        </row>
        <row r="194">
          <cell r="C194">
            <v>2</v>
          </cell>
        </row>
        <row r="195">
          <cell r="C195">
            <v>1</v>
          </cell>
        </row>
        <row r="196">
          <cell r="C196">
            <v>4</v>
          </cell>
        </row>
        <row r="197">
          <cell r="C197">
            <v>2</v>
          </cell>
        </row>
        <row r="198">
          <cell r="C198">
            <v>3</v>
          </cell>
        </row>
        <row r="199">
          <cell r="C199">
            <v>2</v>
          </cell>
        </row>
        <row r="200">
          <cell r="C200">
            <v>2</v>
          </cell>
        </row>
        <row r="201">
          <cell r="C201">
            <v>3</v>
          </cell>
        </row>
        <row r="202">
          <cell r="C202">
            <v>1</v>
          </cell>
        </row>
        <row r="203">
          <cell r="C203">
            <v>3</v>
          </cell>
        </row>
        <row r="204">
          <cell r="C204">
            <v>1</v>
          </cell>
        </row>
        <row r="205">
          <cell r="C205">
            <v>2</v>
          </cell>
        </row>
        <row r="206">
          <cell r="C206">
            <v>2</v>
          </cell>
        </row>
        <row r="207">
          <cell r="C207">
            <v>4</v>
          </cell>
        </row>
        <row r="208">
          <cell r="C208">
            <v>4</v>
          </cell>
        </row>
        <row r="209">
          <cell r="C209">
            <v>4</v>
          </cell>
        </row>
        <row r="210">
          <cell r="C210">
            <v>2</v>
          </cell>
        </row>
        <row r="211">
          <cell r="C211">
            <v>4</v>
          </cell>
        </row>
        <row r="212">
          <cell r="C212">
            <v>1</v>
          </cell>
        </row>
        <row r="213">
          <cell r="C213">
            <v>4</v>
          </cell>
        </row>
        <row r="214">
          <cell r="C214">
            <v>3</v>
          </cell>
        </row>
        <row r="215">
          <cell r="C215">
            <v>2</v>
          </cell>
        </row>
        <row r="216">
          <cell r="C216">
            <v>2</v>
          </cell>
        </row>
        <row r="217">
          <cell r="C217">
            <v>1</v>
          </cell>
        </row>
        <row r="218">
          <cell r="C218">
            <v>2</v>
          </cell>
        </row>
        <row r="219">
          <cell r="C219">
            <v>4</v>
          </cell>
        </row>
        <row r="220">
          <cell r="C220">
            <v>4</v>
          </cell>
        </row>
        <row r="221">
          <cell r="C221">
            <v>3</v>
          </cell>
        </row>
        <row r="222">
          <cell r="C222">
            <v>2</v>
          </cell>
        </row>
        <row r="223">
          <cell r="C223">
            <v>1</v>
          </cell>
        </row>
        <row r="224">
          <cell r="C224">
            <v>2</v>
          </cell>
        </row>
        <row r="225">
          <cell r="C225">
            <v>2</v>
          </cell>
        </row>
        <row r="226">
          <cell r="C226">
            <v>1</v>
          </cell>
        </row>
        <row r="227">
          <cell r="C227">
            <v>3</v>
          </cell>
        </row>
        <row r="228">
          <cell r="C228">
            <v>2</v>
          </cell>
        </row>
        <row r="229">
          <cell r="C229">
            <v>2</v>
          </cell>
        </row>
        <row r="230">
          <cell r="C230">
            <v>4</v>
          </cell>
        </row>
        <row r="231">
          <cell r="C231">
            <v>3</v>
          </cell>
        </row>
        <row r="232">
          <cell r="C232">
            <v>4</v>
          </cell>
        </row>
        <row r="233">
          <cell r="C233">
            <v>1</v>
          </cell>
        </row>
        <row r="234">
          <cell r="C234">
            <v>4</v>
          </cell>
        </row>
        <row r="235">
          <cell r="C235">
            <v>1</v>
          </cell>
        </row>
        <row r="236">
          <cell r="C236">
            <v>4</v>
          </cell>
        </row>
        <row r="237">
          <cell r="C237">
            <v>2</v>
          </cell>
        </row>
        <row r="238">
          <cell r="C238">
            <v>1</v>
          </cell>
        </row>
        <row r="239">
          <cell r="C239">
            <v>2</v>
          </cell>
        </row>
        <row r="240">
          <cell r="C240">
            <v>3</v>
          </cell>
        </row>
        <row r="241">
          <cell r="C241">
            <v>1</v>
          </cell>
        </row>
        <row r="242">
          <cell r="C242">
            <v>4</v>
          </cell>
        </row>
        <row r="243">
          <cell r="C243">
            <v>2</v>
          </cell>
        </row>
        <row r="244">
          <cell r="C244">
            <v>1</v>
          </cell>
        </row>
        <row r="245">
          <cell r="C245">
            <v>3</v>
          </cell>
        </row>
        <row r="246">
          <cell r="C246">
            <v>3</v>
          </cell>
        </row>
        <row r="247">
          <cell r="C247">
            <v>1</v>
          </cell>
        </row>
        <row r="248">
          <cell r="C248">
            <v>2</v>
          </cell>
        </row>
        <row r="249">
          <cell r="C249">
            <v>3</v>
          </cell>
        </row>
        <row r="250">
          <cell r="C250">
            <v>1</v>
          </cell>
        </row>
        <row r="251">
          <cell r="C251">
            <v>1</v>
          </cell>
        </row>
        <row r="252">
          <cell r="C252">
            <v>4</v>
          </cell>
        </row>
        <row r="253">
          <cell r="C253">
            <v>2</v>
          </cell>
        </row>
        <row r="254">
          <cell r="C254">
            <v>1</v>
          </cell>
        </row>
        <row r="255">
          <cell r="C255">
            <v>3</v>
          </cell>
        </row>
        <row r="256">
          <cell r="C256">
            <v>2</v>
          </cell>
        </row>
        <row r="257">
          <cell r="C257">
            <v>4</v>
          </cell>
        </row>
        <row r="258">
          <cell r="C258">
            <v>4</v>
          </cell>
        </row>
        <row r="259">
          <cell r="C259">
            <v>2</v>
          </cell>
        </row>
        <row r="260">
          <cell r="C260">
            <v>4</v>
          </cell>
        </row>
        <row r="261">
          <cell r="C261">
            <v>4</v>
          </cell>
        </row>
      </sheetData>
      <sheetData sheetId="5">
        <row r="2">
          <cell r="E2">
            <v>4</v>
          </cell>
        </row>
        <row r="3">
          <cell r="E3">
            <v>4</v>
          </cell>
        </row>
        <row r="4">
          <cell r="E4">
            <v>4</v>
          </cell>
        </row>
        <row r="5">
          <cell r="E5">
            <v>3</v>
          </cell>
        </row>
        <row r="6">
          <cell r="E6">
            <v>1</v>
          </cell>
        </row>
        <row r="7">
          <cell r="E7">
            <v>1</v>
          </cell>
        </row>
        <row r="8">
          <cell r="E8">
            <v>4</v>
          </cell>
        </row>
        <row r="9">
          <cell r="E9">
            <v>4</v>
          </cell>
        </row>
        <row r="10">
          <cell r="E10">
            <v>1</v>
          </cell>
        </row>
        <row r="11">
          <cell r="E11">
            <v>1</v>
          </cell>
        </row>
        <row r="12">
          <cell r="E12">
            <v>1</v>
          </cell>
        </row>
        <row r="13">
          <cell r="E13">
            <v>1</v>
          </cell>
        </row>
        <row r="14">
          <cell r="E14">
            <v>4</v>
          </cell>
        </row>
        <row r="15">
          <cell r="E15">
            <v>3</v>
          </cell>
        </row>
        <row r="16">
          <cell r="E16">
            <v>4</v>
          </cell>
        </row>
        <row r="17">
          <cell r="E17">
            <v>4</v>
          </cell>
        </row>
        <row r="18">
          <cell r="E18">
            <v>3</v>
          </cell>
        </row>
        <row r="19">
          <cell r="E19">
            <v>3</v>
          </cell>
        </row>
        <row r="20">
          <cell r="E20">
            <v>3</v>
          </cell>
        </row>
        <row r="21">
          <cell r="E21">
            <v>1</v>
          </cell>
        </row>
        <row r="22">
          <cell r="E22">
            <v>1</v>
          </cell>
        </row>
        <row r="23">
          <cell r="E23">
            <v>4</v>
          </cell>
        </row>
        <row r="24">
          <cell r="E24">
            <v>4</v>
          </cell>
        </row>
        <row r="25">
          <cell r="E25">
            <v>2</v>
          </cell>
        </row>
        <row r="26">
          <cell r="E26">
            <v>3</v>
          </cell>
        </row>
        <row r="27">
          <cell r="E27">
            <v>4</v>
          </cell>
        </row>
        <row r="28">
          <cell r="E28">
            <v>2</v>
          </cell>
        </row>
        <row r="29">
          <cell r="E29">
            <v>4</v>
          </cell>
        </row>
        <row r="30">
          <cell r="E30">
            <v>4</v>
          </cell>
        </row>
        <row r="31">
          <cell r="E31">
            <v>2</v>
          </cell>
        </row>
        <row r="32">
          <cell r="E32">
            <v>2</v>
          </cell>
        </row>
        <row r="33">
          <cell r="E33">
            <v>2</v>
          </cell>
        </row>
        <row r="34">
          <cell r="E34">
            <v>1</v>
          </cell>
        </row>
        <row r="35">
          <cell r="E35">
            <v>1</v>
          </cell>
        </row>
        <row r="36">
          <cell r="E36">
            <v>3</v>
          </cell>
        </row>
        <row r="37">
          <cell r="E37">
            <v>3</v>
          </cell>
        </row>
        <row r="38">
          <cell r="E38">
            <v>4</v>
          </cell>
        </row>
        <row r="39">
          <cell r="E39">
            <v>3</v>
          </cell>
        </row>
        <row r="40">
          <cell r="E40">
            <v>4</v>
          </cell>
        </row>
        <row r="41">
          <cell r="E41">
            <v>3</v>
          </cell>
        </row>
        <row r="42">
          <cell r="E42">
            <v>1</v>
          </cell>
        </row>
        <row r="43">
          <cell r="E43">
            <v>3</v>
          </cell>
        </row>
        <row r="44">
          <cell r="E44">
            <v>1</v>
          </cell>
        </row>
        <row r="45">
          <cell r="E45">
            <v>2</v>
          </cell>
        </row>
        <row r="46">
          <cell r="E46">
            <v>3</v>
          </cell>
        </row>
        <row r="47">
          <cell r="E47">
            <v>1</v>
          </cell>
        </row>
        <row r="48">
          <cell r="E48">
            <v>1</v>
          </cell>
        </row>
        <row r="49">
          <cell r="E49">
            <v>3</v>
          </cell>
        </row>
        <row r="50">
          <cell r="E50">
            <v>1</v>
          </cell>
        </row>
        <row r="51">
          <cell r="E51">
            <v>1</v>
          </cell>
        </row>
        <row r="52">
          <cell r="E52">
            <v>1</v>
          </cell>
        </row>
        <row r="53">
          <cell r="E53">
            <v>1</v>
          </cell>
        </row>
        <row r="54">
          <cell r="E54">
            <v>1</v>
          </cell>
        </row>
        <row r="55">
          <cell r="E55">
            <v>3</v>
          </cell>
        </row>
        <row r="56">
          <cell r="E56">
            <v>4</v>
          </cell>
        </row>
        <row r="57">
          <cell r="E57">
            <v>1</v>
          </cell>
        </row>
        <row r="58">
          <cell r="E58">
            <v>4</v>
          </cell>
        </row>
        <row r="59">
          <cell r="E59">
            <v>2</v>
          </cell>
        </row>
        <row r="60">
          <cell r="E60">
            <v>1</v>
          </cell>
        </row>
        <row r="61">
          <cell r="E61">
            <v>3</v>
          </cell>
        </row>
        <row r="62">
          <cell r="E62">
            <v>4</v>
          </cell>
        </row>
        <row r="63">
          <cell r="E63">
            <v>4</v>
          </cell>
        </row>
        <row r="64">
          <cell r="E64">
            <v>2</v>
          </cell>
        </row>
        <row r="65">
          <cell r="E65">
            <v>3</v>
          </cell>
        </row>
        <row r="66">
          <cell r="E66">
            <v>3</v>
          </cell>
        </row>
        <row r="67">
          <cell r="E67">
            <v>3</v>
          </cell>
        </row>
        <row r="68">
          <cell r="E68">
            <v>1</v>
          </cell>
        </row>
        <row r="69">
          <cell r="E69">
            <v>4</v>
          </cell>
        </row>
        <row r="70">
          <cell r="E70">
            <v>3</v>
          </cell>
        </row>
        <row r="71">
          <cell r="E71">
            <v>3</v>
          </cell>
        </row>
        <row r="72">
          <cell r="E72">
            <v>4</v>
          </cell>
        </row>
        <row r="73">
          <cell r="E73">
            <v>3</v>
          </cell>
        </row>
        <row r="74">
          <cell r="E74">
            <v>2</v>
          </cell>
        </row>
        <row r="75">
          <cell r="E75">
            <v>2</v>
          </cell>
        </row>
        <row r="76">
          <cell r="E76">
            <v>3</v>
          </cell>
        </row>
        <row r="77">
          <cell r="E77">
            <v>1</v>
          </cell>
        </row>
        <row r="78">
          <cell r="E78">
            <v>2</v>
          </cell>
        </row>
        <row r="79">
          <cell r="E79">
            <v>4</v>
          </cell>
        </row>
        <row r="80">
          <cell r="E80">
            <v>1</v>
          </cell>
        </row>
        <row r="81">
          <cell r="E81">
            <v>4</v>
          </cell>
        </row>
        <row r="82">
          <cell r="E82">
            <v>3</v>
          </cell>
        </row>
        <row r="83">
          <cell r="E83">
            <v>3</v>
          </cell>
        </row>
        <row r="84">
          <cell r="E84">
            <v>1</v>
          </cell>
        </row>
        <row r="85">
          <cell r="E85">
            <v>1</v>
          </cell>
        </row>
        <row r="86">
          <cell r="E86">
            <v>4</v>
          </cell>
        </row>
        <row r="87">
          <cell r="E87">
            <v>1</v>
          </cell>
        </row>
        <row r="88">
          <cell r="E88">
            <v>4</v>
          </cell>
        </row>
        <row r="89">
          <cell r="E89">
            <v>4</v>
          </cell>
        </row>
        <row r="90">
          <cell r="E90">
            <v>1</v>
          </cell>
        </row>
        <row r="91">
          <cell r="E91">
            <v>3</v>
          </cell>
        </row>
        <row r="92">
          <cell r="E92">
            <v>4</v>
          </cell>
        </row>
        <row r="93">
          <cell r="E93">
            <v>4</v>
          </cell>
        </row>
        <row r="94">
          <cell r="E94">
            <v>1</v>
          </cell>
        </row>
        <row r="95">
          <cell r="E95">
            <v>4</v>
          </cell>
        </row>
        <row r="96">
          <cell r="E96">
            <v>2</v>
          </cell>
        </row>
        <row r="97">
          <cell r="E97">
            <v>3</v>
          </cell>
        </row>
        <row r="98">
          <cell r="E98">
            <v>3</v>
          </cell>
        </row>
        <row r="99">
          <cell r="E99">
            <v>3</v>
          </cell>
        </row>
        <row r="100">
          <cell r="E100">
            <v>2</v>
          </cell>
        </row>
        <row r="101">
          <cell r="E101">
            <v>4</v>
          </cell>
        </row>
        <row r="102">
          <cell r="E102">
            <v>4</v>
          </cell>
        </row>
        <row r="103">
          <cell r="E103">
            <v>1</v>
          </cell>
        </row>
        <row r="104">
          <cell r="E104">
            <v>4</v>
          </cell>
        </row>
        <row r="105">
          <cell r="E105">
            <v>2</v>
          </cell>
        </row>
        <row r="106">
          <cell r="E106">
            <v>2</v>
          </cell>
        </row>
        <row r="107">
          <cell r="E107">
            <v>4</v>
          </cell>
        </row>
        <row r="108">
          <cell r="E108">
            <v>4</v>
          </cell>
        </row>
        <row r="109">
          <cell r="E109">
            <v>1</v>
          </cell>
        </row>
        <row r="110">
          <cell r="E110">
            <v>3</v>
          </cell>
        </row>
        <row r="111">
          <cell r="E111">
            <v>4</v>
          </cell>
        </row>
        <row r="112">
          <cell r="E112">
            <v>2</v>
          </cell>
        </row>
        <row r="113">
          <cell r="E113">
            <v>3</v>
          </cell>
        </row>
        <row r="114">
          <cell r="E114">
            <v>4</v>
          </cell>
        </row>
        <row r="115">
          <cell r="E115">
            <v>2</v>
          </cell>
        </row>
        <row r="116">
          <cell r="E116">
            <v>3</v>
          </cell>
        </row>
        <row r="117">
          <cell r="E117">
            <v>3</v>
          </cell>
        </row>
        <row r="118">
          <cell r="E118">
            <v>3</v>
          </cell>
        </row>
        <row r="119">
          <cell r="E119">
            <v>4</v>
          </cell>
        </row>
        <row r="120">
          <cell r="E120">
            <v>3</v>
          </cell>
        </row>
        <row r="121">
          <cell r="E121">
            <v>1</v>
          </cell>
        </row>
        <row r="122">
          <cell r="E122">
            <v>1</v>
          </cell>
        </row>
        <row r="123">
          <cell r="E123">
            <v>1</v>
          </cell>
        </row>
        <row r="124">
          <cell r="E124">
            <v>1</v>
          </cell>
        </row>
        <row r="125">
          <cell r="E125">
            <v>3</v>
          </cell>
        </row>
        <row r="126">
          <cell r="E126">
            <v>1</v>
          </cell>
        </row>
        <row r="127">
          <cell r="E127">
            <v>1</v>
          </cell>
        </row>
        <row r="128">
          <cell r="E128">
            <v>1</v>
          </cell>
        </row>
        <row r="129">
          <cell r="E129">
            <v>1</v>
          </cell>
        </row>
        <row r="130">
          <cell r="E130">
            <v>1</v>
          </cell>
        </row>
        <row r="131">
          <cell r="E131">
            <v>1</v>
          </cell>
        </row>
        <row r="132">
          <cell r="E132">
            <v>4</v>
          </cell>
        </row>
        <row r="133">
          <cell r="E133">
            <v>1</v>
          </cell>
        </row>
        <row r="134">
          <cell r="E134">
            <v>4</v>
          </cell>
        </row>
        <row r="135">
          <cell r="E135">
            <v>1</v>
          </cell>
        </row>
        <row r="136">
          <cell r="E136">
            <v>3</v>
          </cell>
        </row>
        <row r="137">
          <cell r="E137">
            <v>4</v>
          </cell>
        </row>
        <row r="138">
          <cell r="E138">
            <v>1</v>
          </cell>
        </row>
        <row r="139">
          <cell r="E139">
            <v>1</v>
          </cell>
        </row>
        <row r="140">
          <cell r="E140">
            <v>2</v>
          </cell>
        </row>
        <row r="141">
          <cell r="E141">
            <v>2</v>
          </cell>
        </row>
        <row r="142">
          <cell r="E142">
            <v>3</v>
          </cell>
        </row>
        <row r="143">
          <cell r="E143">
            <v>1</v>
          </cell>
        </row>
        <row r="144">
          <cell r="E144">
            <v>4</v>
          </cell>
        </row>
        <row r="145">
          <cell r="E145">
            <v>2</v>
          </cell>
        </row>
        <row r="146">
          <cell r="E146">
            <v>1</v>
          </cell>
        </row>
        <row r="147">
          <cell r="E147">
            <v>3</v>
          </cell>
        </row>
        <row r="148">
          <cell r="E148">
            <v>1</v>
          </cell>
        </row>
        <row r="149">
          <cell r="E149">
            <v>1</v>
          </cell>
        </row>
        <row r="150">
          <cell r="E150">
            <v>4</v>
          </cell>
        </row>
        <row r="151">
          <cell r="E151">
            <v>3</v>
          </cell>
        </row>
        <row r="152">
          <cell r="E152">
            <v>1</v>
          </cell>
        </row>
        <row r="153">
          <cell r="E153">
            <v>3</v>
          </cell>
        </row>
        <row r="154">
          <cell r="E154">
            <v>1</v>
          </cell>
        </row>
        <row r="155">
          <cell r="E155">
            <v>1</v>
          </cell>
        </row>
        <row r="156">
          <cell r="E156">
            <v>4</v>
          </cell>
        </row>
        <row r="157">
          <cell r="E157">
            <v>1</v>
          </cell>
        </row>
        <row r="158">
          <cell r="E158">
            <v>1</v>
          </cell>
        </row>
        <row r="159">
          <cell r="E159">
            <v>1</v>
          </cell>
        </row>
        <row r="160">
          <cell r="E160">
            <v>4</v>
          </cell>
        </row>
        <row r="161">
          <cell r="E161">
            <v>3</v>
          </cell>
        </row>
        <row r="162">
          <cell r="E162">
            <v>1</v>
          </cell>
        </row>
        <row r="163">
          <cell r="E163">
            <v>4</v>
          </cell>
        </row>
        <row r="164">
          <cell r="E164">
            <v>1</v>
          </cell>
        </row>
        <row r="165">
          <cell r="E165">
            <v>4</v>
          </cell>
        </row>
        <row r="166">
          <cell r="E166">
            <v>1</v>
          </cell>
        </row>
        <row r="167">
          <cell r="E167">
            <v>1</v>
          </cell>
        </row>
        <row r="168">
          <cell r="E168">
            <v>4</v>
          </cell>
        </row>
        <row r="169">
          <cell r="E169">
            <v>3</v>
          </cell>
        </row>
        <row r="170">
          <cell r="E170">
            <v>3</v>
          </cell>
        </row>
        <row r="171">
          <cell r="E171">
            <v>1</v>
          </cell>
        </row>
        <row r="172">
          <cell r="E172">
            <v>1</v>
          </cell>
        </row>
        <row r="173">
          <cell r="E173">
            <v>2</v>
          </cell>
        </row>
        <row r="174">
          <cell r="E174">
            <v>1</v>
          </cell>
        </row>
        <row r="175">
          <cell r="E175">
            <v>4</v>
          </cell>
        </row>
        <row r="176">
          <cell r="E176">
            <v>3</v>
          </cell>
        </row>
        <row r="177">
          <cell r="E177">
            <v>4</v>
          </cell>
        </row>
        <row r="178">
          <cell r="E178">
            <v>3</v>
          </cell>
        </row>
        <row r="179">
          <cell r="E179">
            <v>2</v>
          </cell>
        </row>
        <row r="180">
          <cell r="E180">
            <v>3</v>
          </cell>
        </row>
        <row r="181">
          <cell r="E181">
            <v>4</v>
          </cell>
        </row>
        <row r="182">
          <cell r="E182">
            <v>3</v>
          </cell>
        </row>
        <row r="183">
          <cell r="E183">
            <v>4</v>
          </cell>
        </row>
        <row r="184">
          <cell r="E184">
            <v>1</v>
          </cell>
        </row>
        <row r="185">
          <cell r="E185">
            <v>3</v>
          </cell>
        </row>
        <row r="186">
          <cell r="E186">
            <v>2</v>
          </cell>
        </row>
        <row r="187">
          <cell r="E187">
            <v>2</v>
          </cell>
        </row>
        <row r="188">
          <cell r="E188">
            <v>1</v>
          </cell>
        </row>
        <row r="189">
          <cell r="E189">
            <v>1</v>
          </cell>
        </row>
        <row r="190">
          <cell r="E190">
            <v>2</v>
          </cell>
        </row>
        <row r="191">
          <cell r="E191">
            <v>4</v>
          </cell>
        </row>
        <row r="192">
          <cell r="E192">
            <v>3</v>
          </cell>
        </row>
        <row r="193">
          <cell r="E193">
            <v>1</v>
          </cell>
        </row>
        <row r="194">
          <cell r="E194">
            <v>3</v>
          </cell>
        </row>
        <row r="195">
          <cell r="E195">
            <v>4</v>
          </cell>
        </row>
        <row r="196">
          <cell r="E196">
            <v>2</v>
          </cell>
        </row>
        <row r="197">
          <cell r="E197">
            <v>1</v>
          </cell>
        </row>
        <row r="198">
          <cell r="E198">
            <v>2</v>
          </cell>
        </row>
        <row r="199">
          <cell r="E199">
            <v>1</v>
          </cell>
        </row>
        <row r="200">
          <cell r="E200">
            <v>1</v>
          </cell>
        </row>
        <row r="201">
          <cell r="E201">
            <v>2</v>
          </cell>
        </row>
        <row r="202">
          <cell r="E202">
            <v>1</v>
          </cell>
        </row>
        <row r="203">
          <cell r="E203">
            <v>1</v>
          </cell>
        </row>
        <row r="204">
          <cell r="E204">
            <v>4</v>
          </cell>
        </row>
        <row r="205">
          <cell r="E205">
            <v>2</v>
          </cell>
        </row>
        <row r="206">
          <cell r="E206">
            <v>3</v>
          </cell>
        </row>
        <row r="207">
          <cell r="E207">
            <v>3</v>
          </cell>
        </row>
        <row r="208">
          <cell r="E208">
            <v>1</v>
          </cell>
        </row>
        <row r="209">
          <cell r="E209">
            <v>1</v>
          </cell>
        </row>
        <row r="210">
          <cell r="E210">
            <v>1</v>
          </cell>
        </row>
        <row r="211">
          <cell r="E211">
            <v>3</v>
          </cell>
        </row>
        <row r="212">
          <cell r="E212">
            <v>1</v>
          </cell>
        </row>
        <row r="213">
          <cell r="E213">
            <v>3</v>
          </cell>
        </row>
        <row r="214">
          <cell r="E214">
            <v>3</v>
          </cell>
        </row>
        <row r="215">
          <cell r="E215">
            <v>3</v>
          </cell>
        </row>
        <row r="216">
          <cell r="E216">
            <v>1</v>
          </cell>
        </row>
        <row r="217">
          <cell r="E217">
            <v>1</v>
          </cell>
        </row>
        <row r="218">
          <cell r="E218">
            <v>1</v>
          </cell>
        </row>
        <row r="219">
          <cell r="E219">
            <v>4</v>
          </cell>
        </row>
        <row r="220">
          <cell r="E220">
            <v>1</v>
          </cell>
        </row>
        <row r="221">
          <cell r="E221">
            <v>4</v>
          </cell>
        </row>
        <row r="222">
          <cell r="E222">
            <v>3</v>
          </cell>
        </row>
        <row r="223">
          <cell r="E223">
            <v>3</v>
          </cell>
        </row>
        <row r="224">
          <cell r="E224">
            <v>2</v>
          </cell>
        </row>
        <row r="225">
          <cell r="E225">
            <v>1</v>
          </cell>
        </row>
        <row r="226">
          <cell r="E226">
            <v>1</v>
          </cell>
        </row>
        <row r="227">
          <cell r="E227">
            <v>1</v>
          </cell>
        </row>
        <row r="228">
          <cell r="E228">
            <v>1</v>
          </cell>
        </row>
        <row r="229">
          <cell r="E229">
            <v>2</v>
          </cell>
        </row>
        <row r="230">
          <cell r="E230">
            <v>3</v>
          </cell>
        </row>
        <row r="231">
          <cell r="E231">
            <v>4</v>
          </cell>
        </row>
        <row r="232">
          <cell r="E232">
            <v>2</v>
          </cell>
        </row>
        <row r="233">
          <cell r="E233">
            <v>2</v>
          </cell>
        </row>
        <row r="234">
          <cell r="E234">
            <v>4</v>
          </cell>
        </row>
        <row r="235">
          <cell r="E235">
            <v>1</v>
          </cell>
        </row>
        <row r="236">
          <cell r="E236">
            <v>3</v>
          </cell>
        </row>
        <row r="237">
          <cell r="E237">
            <v>1</v>
          </cell>
        </row>
        <row r="238">
          <cell r="E238">
            <v>1</v>
          </cell>
        </row>
        <row r="239">
          <cell r="E239">
            <v>4</v>
          </cell>
        </row>
        <row r="240">
          <cell r="E240">
            <v>1</v>
          </cell>
        </row>
        <row r="241">
          <cell r="E241">
            <v>4</v>
          </cell>
        </row>
        <row r="242">
          <cell r="E242">
            <v>3</v>
          </cell>
        </row>
        <row r="243">
          <cell r="E243">
            <v>1</v>
          </cell>
        </row>
        <row r="244">
          <cell r="E244">
            <v>4</v>
          </cell>
        </row>
        <row r="245">
          <cell r="E245">
            <v>1</v>
          </cell>
        </row>
        <row r="246">
          <cell r="E246">
            <v>1</v>
          </cell>
        </row>
        <row r="247">
          <cell r="E247">
            <v>1</v>
          </cell>
        </row>
        <row r="248">
          <cell r="E248">
            <v>4</v>
          </cell>
        </row>
        <row r="249">
          <cell r="E249">
            <v>1</v>
          </cell>
        </row>
        <row r="250">
          <cell r="E250">
            <v>1</v>
          </cell>
        </row>
        <row r="251">
          <cell r="E251">
            <v>3</v>
          </cell>
        </row>
        <row r="252">
          <cell r="E252">
            <v>4</v>
          </cell>
        </row>
        <row r="253">
          <cell r="E253">
            <v>2</v>
          </cell>
        </row>
        <row r="254">
          <cell r="E254">
            <v>1</v>
          </cell>
        </row>
        <row r="255">
          <cell r="E255">
            <v>3</v>
          </cell>
        </row>
        <row r="256">
          <cell r="E256">
            <v>3</v>
          </cell>
        </row>
        <row r="257">
          <cell r="E257">
            <v>4</v>
          </cell>
        </row>
        <row r="258">
          <cell r="E258">
            <v>4</v>
          </cell>
        </row>
        <row r="259">
          <cell r="E259">
            <v>1</v>
          </cell>
        </row>
        <row r="260">
          <cell r="E260">
            <v>2</v>
          </cell>
        </row>
        <row r="261">
          <cell r="E261">
            <v>3</v>
          </cell>
        </row>
      </sheetData>
      <sheetData sheetId="6"/>
      <sheetData sheetId="7"/>
      <sheetData sheetId="8">
        <row r="2">
          <cell r="C2">
            <v>2</v>
          </cell>
          <cell r="F2" t="str">
            <v>Privada</v>
          </cell>
        </row>
        <row r="3">
          <cell r="C3">
            <v>2</v>
          </cell>
          <cell r="F3" t="str">
            <v>Privada</v>
          </cell>
        </row>
        <row r="4">
          <cell r="C4">
            <v>3</v>
          </cell>
          <cell r="F4" t="str">
            <v>Pública Federal</v>
          </cell>
        </row>
        <row r="5">
          <cell r="C5">
            <v>1</v>
          </cell>
          <cell r="F5" t="str">
            <v>Pública Estadual</v>
          </cell>
        </row>
        <row r="6">
          <cell r="C6">
            <v>2</v>
          </cell>
          <cell r="F6" t="str">
            <v>Privada</v>
          </cell>
        </row>
        <row r="7">
          <cell r="C7">
            <v>2</v>
          </cell>
          <cell r="F7" t="str">
            <v>Pública Estadual</v>
          </cell>
        </row>
        <row r="8">
          <cell r="C8">
            <v>2</v>
          </cell>
          <cell r="F8" t="str">
            <v>Privada</v>
          </cell>
        </row>
        <row r="9">
          <cell r="C9">
            <v>2</v>
          </cell>
          <cell r="F9" t="str">
            <v>Pública Municipal</v>
          </cell>
        </row>
        <row r="10">
          <cell r="C10">
            <v>3</v>
          </cell>
          <cell r="F10" t="str">
            <v>Pública Municipal</v>
          </cell>
        </row>
        <row r="11">
          <cell r="C11">
            <v>2</v>
          </cell>
          <cell r="F11" t="str">
            <v>Instituidor</v>
          </cell>
        </row>
        <row r="12">
          <cell r="C12">
            <v>2</v>
          </cell>
          <cell r="F12" t="str">
            <v>Instituidor</v>
          </cell>
        </row>
        <row r="13">
          <cell r="C13">
            <v>2</v>
          </cell>
          <cell r="F13" t="str">
            <v>Privada</v>
          </cell>
        </row>
        <row r="14">
          <cell r="C14">
            <v>2</v>
          </cell>
          <cell r="F14" t="str">
            <v>Privada</v>
          </cell>
        </row>
        <row r="15">
          <cell r="C15">
            <v>3</v>
          </cell>
          <cell r="F15" t="str">
            <v>Pública Estadual</v>
          </cell>
        </row>
        <row r="16">
          <cell r="C16">
            <v>4</v>
          </cell>
          <cell r="F16" t="str">
            <v>Privada</v>
          </cell>
        </row>
        <row r="17">
          <cell r="C17">
            <v>4</v>
          </cell>
          <cell r="F17" t="str">
            <v>Pública Estadual</v>
          </cell>
        </row>
        <row r="18">
          <cell r="C18">
            <v>2</v>
          </cell>
          <cell r="F18" t="str">
            <v>Privada</v>
          </cell>
        </row>
        <row r="19">
          <cell r="C19">
            <v>3</v>
          </cell>
          <cell r="F19" t="str">
            <v>Privada</v>
          </cell>
        </row>
        <row r="20">
          <cell r="C20">
            <v>4</v>
          </cell>
          <cell r="F20" t="str">
            <v>Privada</v>
          </cell>
        </row>
        <row r="21">
          <cell r="C21">
            <v>3</v>
          </cell>
          <cell r="F21" t="str">
            <v>Privada</v>
          </cell>
        </row>
        <row r="22">
          <cell r="C22">
            <v>4</v>
          </cell>
          <cell r="F22" t="str">
            <v>Privada</v>
          </cell>
        </row>
        <row r="23">
          <cell r="C23">
            <v>2</v>
          </cell>
          <cell r="F23" t="str">
            <v>Privada</v>
          </cell>
        </row>
        <row r="24">
          <cell r="C24">
            <v>3</v>
          </cell>
          <cell r="F24" t="str">
            <v>Privada</v>
          </cell>
        </row>
        <row r="25">
          <cell r="C25">
            <v>3</v>
          </cell>
          <cell r="F25" t="str">
            <v>Privada</v>
          </cell>
        </row>
        <row r="26">
          <cell r="C26">
            <v>3</v>
          </cell>
          <cell r="F26" t="str">
            <v>Privada</v>
          </cell>
        </row>
        <row r="27">
          <cell r="C27">
            <v>2</v>
          </cell>
          <cell r="F27" t="str">
            <v>Privada</v>
          </cell>
        </row>
        <row r="28">
          <cell r="C28">
            <v>1</v>
          </cell>
          <cell r="F28" t="str">
            <v>Pública Estadual</v>
          </cell>
        </row>
        <row r="29">
          <cell r="C29">
            <v>2</v>
          </cell>
          <cell r="F29" t="str">
            <v>Pública Federal</v>
          </cell>
        </row>
        <row r="30">
          <cell r="C30">
            <v>2</v>
          </cell>
          <cell r="F30" t="str">
            <v>Pública Federal</v>
          </cell>
        </row>
        <row r="31">
          <cell r="C31">
            <v>3</v>
          </cell>
          <cell r="F31" t="str">
            <v>Pública Federal</v>
          </cell>
        </row>
        <row r="32">
          <cell r="C32">
            <v>2</v>
          </cell>
          <cell r="F32" t="str">
            <v>Pública Municipal</v>
          </cell>
        </row>
        <row r="33">
          <cell r="C33">
            <v>2</v>
          </cell>
          <cell r="F33" t="str">
            <v>Privada</v>
          </cell>
        </row>
        <row r="34">
          <cell r="C34">
            <v>4</v>
          </cell>
          <cell r="F34" t="str">
            <v>Privada</v>
          </cell>
        </row>
        <row r="35">
          <cell r="C35">
            <v>3</v>
          </cell>
          <cell r="F35" t="str">
            <v>Privada</v>
          </cell>
        </row>
        <row r="36">
          <cell r="C36">
            <v>2</v>
          </cell>
          <cell r="F36" t="str">
            <v>Pública Estadual</v>
          </cell>
        </row>
        <row r="37">
          <cell r="C37">
            <v>3</v>
          </cell>
          <cell r="F37" t="str">
            <v>Privada</v>
          </cell>
        </row>
        <row r="38">
          <cell r="C38">
            <v>1</v>
          </cell>
          <cell r="F38" t="str">
            <v>Privada</v>
          </cell>
        </row>
        <row r="39">
          <cell r="C39">
            <v>3</v>
          </cell>
          <cell r="F39" t="str">
            <v>Privada</v>
          </cell>
        </row>
        <row r="40">
          <cell r="C40">
            <v>2</v>
          </cell>
          <cell r="F40" t="str">
            <v>Pública Estadual</v>
          </cell>
        </row>
        <row r="41">
          <cell r="C41">
            <v>3</v>
          </cell>
          <cell r="F41" t="str">
            <v>Pública Federal</v>
          </cell>
        </row>
        <row r="42">
          <cell r="C42">
            <v>4</v>
          </cell>
          <cell r="F42" t="str">
            <v>Pública Municipal</v>
          </cell>
        </row>
        <row r="43">
          <cell r="C43">
            <v>3</v>
          </cell>
          <cell r="F43" t="str">
            <v>Pública Federal</v>
          </cell>
        </row>
        <row r="44">
          <cell r="C44">
            <v>1</v>
          </cell>
          <cell r="F44" t="str">
            <v>Instituidor</v>
          </cell>
        </row>
        <row r="45">
          <cell r="C45">
            <v>2</v>
          </cell>
          <cell r="F45" t="str">
            <v>Pública Federal</v>
          </cell>
        </row>
        <row r="46">
          <cell r="C46">
            <v>2</v>
          </cell>
          <cell r="F46" t="str">
            <v>Pública Federal</v>
          </cell>
        </row>
        <row r="47">
          <cell r="C47">
            <v>4</v>
          </cell>
          <cell r="F47" t="str">
            <v>Privada</v>
          </cell>
        </row>
        <row r="48">
          <cell r="C48">
            <v>1</v>
          </cell>
          <cell r="F48" t="str">
            <v>Pública Estadual</v>
          </cell>
        </row>
        <row r="49">
          <cell r="C49">
            <v>1</v>
          </cell>
          <cell r="F49" t="str">
            <v>Privada</v>
          </cell>
        </row>
        <row r="50">
          <cell r="C50">
            <v>2</v>
          </cell>
          <cell r="F50" t="str">
            <v>Privada</v>
          </cell>
        </row>
        <row r="51">
          <cell r="C51">
            <v>4</v>
          </cell>
          <cell r="F51" t="str">
            <v>Pública Municipal</v>
          </cell>
        </row>
        <row r="52">
          <cell r="C52">
            <v>3</v>
          </cell>
          <cell r="F52" t="str">
            <v>Privada</v>
          </cell>
        </row>
        <row r="53">
          <cell r="C53">
            <v>2</v>
          </cell>
          <cell r="F53" t="str">
            <v>Privada</v>
          </cell>
        </row>
        <row r="54">
          <cell r="C54">
            <v>1</v>
          </cell>
          <cell r="F54" t="str">
            <v>Pública Municipal</v>
          </cell>
        </row>
        <row r="55">
          <cell r="C55">
            <v>1</v>
          </cell>
          <cell r="F55" t="str">
            <v>Pública Municipal</v>
          </cell>
        </row>
        <row r="56">
          <cell r="C56">
            <v>2</v>
          </cell>
          <cell r="F56" t="str">
            <v>Pública Estadual</v>
          </cell>
        </row>
        <row r="57">
          <cell r="C57">
            <v>2</v>
          </cell>
          <cell r="F57" t="str">
            <v>Pública Estadual</v>
          </cell>
        </row>
        <row r="58">
          <cell r="C58">
            <v>2</v>
          </cell>
          <cell r="F58" t="str">
            <v>Pública Estadual</v>
          </cell>
        </row>
        <row r="59">
          <cell r="C59">
            <v>4</v>
          </cell>
          <cell r="F59" t="str">
            <v>Privada</v>
          </cell>
        </row>
        <row r="60">
          <cell r="C60">
            <v>1</v>
          </cell>
          <cell r="F60" t="str">
            <v>Privada</v>
          </cell>
        </row>
        <row r="61">
          <cell r="C61">
            <v>2</v>
          </cell>
          <cell r="F61" t="str">
            <v>Privada</v>
          </cell>
        </row>
        <row r="62">
          <cell r="C62">
            <v>3</v>
          </cell>
          <cell r="F62" t="str">
            <v>Pública Federal</v>
          </cell>
        </row>
        <row r="63">
          <cell r="C63">
            <v>2</v>
          </cell>
          <cell r="F63" t="str">
            <v>Privada</v>
          </cell>
        </row>
        <row r="64">
          <cell r="C64">
            <v>3</v>
          </cell>
          <cell r="F64" t="str">
            <v>Privada</v>
          </cell>
        </row>
        <row r="65">
          <cell r="C65">
            <v>4</v>
          </cell>
          <cell r="F65" t="str">
            <v>Privada</v>
          </cell>
        </row>
        <row r="66">
          <cell r="C66">
            <v>4</v>
          </cell>
          <cell r="F66" t="str">
            <v>Privada</v>
          </cell>
        </row>
        <row r="67">
          <cell r="C67">
            <v>3</v>
          </cell>
          <cell r="F67" t="str">
            <v>Privada</v>
          </cell>
        </row>
        <row r="68">
          <cell r="C68">
            <v>2</v>
          </cell>
          <cell r="F68" t="str">
            <v>Pública Estadual</v>
          </cell>
        </row>
        <row r="69">
          <cell r="C69">
            <v>2</v>
          </cell>
          <cell r="F69" t="str">
            <v>Pública Estadual</v>
          </cell>
        </row>
        <row r="70">
          <cell r="C70">
            <v>2</v>
          </cell>
          <cell r="F70" t="str">
            <v>Pública Federal</v>
          </cell>
        </row>
        <row r="71">
          <cell r="C71">
            <v>2</v>
          </cell>
          <cell r="F71" t="str">
            <v>Privada</v>
          </cell>
        </row>
        <row r="72">
          <cell r="C72">
            <v>4</v>
          </cell>
          <cell r="F72" t="str">
            <v>Privada</v>
          </cell>
        </row>
        <row r="73">
          <cell r="C73">
            <v>2</v>
          </cell>
          <cell r="F73" t="str">
            <v>Pública Municipal</v>
          </cell>
        </row>
        <row r="74">
          <cell r="C74">
            <v>2</v>
          </cell>
          <cell r="F74" t="str">
            <v>Pública Estadual</v>
          </cell>
        </row>
        <row r="75">
          <cell r="C75">
            <v>2</v>
          </cell>
          <cell r="F75" t="str">
            <v>Privada</v>
          </cell>
        </row>
        <row r="76">
          <cell r="C76">
            <v>2</v>
          </cell>
          <cell r="F76" t="str">
            <v>Pública Federal</v>
          </cell>
        </row>
        <row r="77">
          <cell r="C77">
            <v>3</v>
          </cell>
          <cell r="F77" t="str">
            <v>Privada</v>
          </cell>
        </row>
        <row r="78">
          <cell r="C78">
            <v>2</v>
          </cell>
          <cell r="F78" t="str">
            <v>Privada</v>
          </cell>
        </row>
        <row r="79">
          <cell r="C79">
            <v>3</v>
          </cell>
          <cell r="F79" t="str">
            <v>Privada</v>
          </cell>
        </row>
        <row r="80">
          <cell r="C80">
            <v>1</v>
          </cell>
          <cell r="F80" t="str">
            <v>Privada</v>
          </cell>
        </row>
        <row r="81">
          <cell r="C81">
            <v>2</v>
          </cell>
          <cell r="F81" t="str">
            <v>Privada</v>
          </cell>
        </row>
        <row r="82">
          <cell r="C82">
            <v>4</v>
          </cell>
          <cell r="F82" t="str">
            <v>Pública Federal</v>
          </cell>
        </row>
        <row r="83">
          <cell r="C83">
            <v>4</v>
          </cell>
          <cell r="F83" t="str">
            <v>Pública Estadual</v>
          </cell>
        </row>
        <row r="84">
          <cell r="C84">
            <v>3</v>
          </cell>
          <cell r="F84" t="str">
            <v>Privada</v>
          </cell>
        </row>
        <row r="85">
          <cell r="C85">
            <v>2</v>
          </cell>
          <cell r="F85" t="str">
            <v>Pública Estadual</v>
          </cell>
        </row>
        <row r="86">
          <cell r="C86">
            <v>3</v>
          </cell>
          <cell r="F86" t="str">
            <v>Privada</v>
          </cell>
        </row>
        <row r="87">
          <cell r="C87">
            <v>2</v>
          </cell>
          <cell r="F87" t="str">
            <v>Pública Estadual</v>
          </cell>
        </row>
        <row r="88">
          <cell r="C88">
            <v>2</v>
          </cell>
          <cell r="F88" t="str">
            <v>Pública Federal</v>
          </cell>
        </row>
        <row r="89">
          <cell r="C89">
            <v>4</v>
          </cell>
          <cell r="F89" t="str">
            <v>Privada</v>
          </cell>
        </row>
        <row r="90">
          <cell r="C90">
            <v>2</v>
          </cell>
          <cell r="F90" t="str">
            <v>Privada</v>
          </cell>
        </row>
        <row r="91">
          <cell r="C91">
            <v>4</v>
          </cell>
          <cell r="F91" t="str">
            <v>Pública Estadual</v>
          </cell>
        </row>
        <row r="92">
          <cell r="C92">
            <v>2</v>
          </cell>
          <cell r="F92" t="str">
            <v>Pública Estadual</v>
          </cell>
        </row>
        <row r="93">
          <cell r="C93">
            <v>4</v>
          </cell>
          <cell r="F93" t="str">
            <v>Pública Estadual</v>
          </cell>
        </row>
        <row r="94">
          <cell r="C94">
            <v>3</v>
          </cell>
          <cell r="F94" t="str">
            <v>Privada</v>
          </cell>
        </row>
        <row r="95">
          <cell r="C95">
            <v>2</v>
          </cell>
          <cell r="F95" t="str">
            <v>Pública Estadual</v>
          </cell>
        </row>
        <row r="96">
          <cell r="C96">
            <v>3</v>
          </cell>
          <cell r="F96" t="str">
            <v>Privada</v>
          </cell>
        </row>
        <row r="97">
          <cell r="C97">
            <v>4</v>
          </cell>
          <cell r="F97" t="str">
            <v>Pública Federal</v>
          </cell>
        </row>
        <row r="98">
          <cell r="C98">
            <v>4</v>
          </cell>
          <cell r="F98" t="str">
            <v>Pública Federal</v>
          </cell>
        </row>
        <row r="99">
          <cell r="C99">
            <v>4</v>
          </cell>
          <cell r="F99" t="str">
            <v>Privada</v>
          </cell>
        </row>
        <row r="100">
          <cell r="C100">
            <v>3</v>
          </cell>
          <cell r="F100" t="str">
            <v>Privada</v>
          </cell>
        </row>
        <row r="101">
          <cell r="C101">
            <v>4</v>
          </cell>
          <cell r="F101" t="str">
            <v>Pública Estadual</v>
          </cell>
        </row>
        <row r="102">
          <cell r="C102">
            <v>3</v>
          </cell>
          <cell r="F102" t="str">
            <v>Pública Federal</v>
          </cell>
        </row>
        <row r="103">
          <cell r="C103">
            <v>4</v>
          </cell>
          <cell r="F103" t="str">
            <v>Privada</v>
          </cell>
        </row>
        <row r="104">
          <cell r="C104">
            <v>1</v>
          </cell>
          <cell r="F104" t="str">
            <v>Privada</v>
          </cell>
        </row>
        <row r="105">
          <cell r="C105">
            <v>1</v>
          </cell>
          <cell r="F105" t="str">
            <v>Privada</v>
          </cell>
        </row>
        <row r="106">
          <cell r="C106">
            <v>4</v>
          </cell>
          <cell r="F106" t="str">
            <v>Privada</v>
          </cell>
        </row>
        <row r="107">
          <cell r="C107">
            <v>2</v>
          </cell>
          <cell r="F107" t="str">
            <v>Pública Federal</v>
          </cell>
        </row>
        <row r="108">
          <cell r="C108">
            <v>4</v>
          </cell>
          <cell r="F108" t="str">
            <v>Privada</v>
          </cell>
        </row>
        <row r="109">
          <cell r="C109">
            <v>4</v>
          </cell>
          <cell r="F109" t="str">
            <v>Privada</v>
          </cell>
        </row>
        <row r="110">
          <cell r="C110">
            <v>2</v>
          </cell>
          <cell r="F110" t="str">
            <v>Privada</v>
          </cell>
        </row>
        <row r="111">
          <cell r="C111">
            <v>4</v>
          </cell>
          <cell r="F111" t="str">
            <v>Privada</v>
          </cell>
        </row>
        <row r="112">
          <cell r="C112">
            <v>4</v>
          </cell>
          <cell r="F112" t="str">
            <v>Privada</v>
          </cell>
        </row>
        <row r="113">
          <cell r="C113">
            <v>3</v>
          </cell>
          <cell r="F113" t="str">
            <v>Privada</v>
          </cell>
        </row>
        <row r="114">
          <cell r="C114">
            <v>2</v>
          </cell>
          <cell r="F114" t="str">
            <v>Privada</v>
          </cell>
        </row>
        <row r="115">
          <cell r="C115">
            <v>3</v>
          </cell>
          <cell r="F115" t="str">
            <v>Pública Federal</v>
          </cell>
        </row>
        <row r="116">
          <cell r="C116">
            <v>4</v>
          </cell>
          <cell r="F116" t="str">
            <v>Privada</v>
          </cell>
        </row>
        <row r="117">
          <cell r="C117">
            <v>3</v>
          </cell>
          <cell r="F117" t="str">
            <v>Privada</v>
          </cell>
        </row>
        <row r="118">
          <cell r="C118">
            <v>2</v>
          </cell>
          <cell r="F118" t="str">
            <v>Pública Estadual</v>
          </cell>
        </row>
        <row r="119">
          <cell r="C119">
            <v>4</v>
          </cell>
          <cell r="F119" t="str">
            <v>Privada</v>
          </cell>
        </row>
        <row r="120">
          <cell r="C120">
            <v>3</v>
          </cell>
          <cell r="F120" t="str">
            <v>Privada</v>
          </cell>
        </row>
        <row r="121">
          <cell r="C121">
            <v>3</v>
          </cell>
          <cell r="F121" t="str">
            <v>Privada</v>
          </cell>
        </row>
        <row r="122">
          <cell r="C122">
            <v>4</v>
          </cell>
          <cell r="F122" t="str">
            <v>Instituidor</v>
          </cell>
        </row>
        <row r="123">
          <cell r="C123">
            <v>4</v>
          </cell>
          <cell r="F123" t="str">
            <v>Privada</v>
          </cell>
        </row>
        <row r="124">
          <cell r="C124">
            <v>2</v>
          </cell>
          <cell r="F124" t="str">
            <v>Privada</v>
          </cell>
        </row>
        <row r="125">
          <cell r="C125">
            <v>4</v>
          </cell>
          <cell r="F125" t="str">
            <v>Privada</v>
          </cell>
        </row>
        <row r="126">
          <cell r="C126">
            <v>2</v>
          </cell>
          <cell r="F126" t="str">
            <v>Privada</v>
          </cell>
        </row>
        <row r="127">
          <cell r="C127">
            <v>1</v>
          </cell>
          <cell r="F127" t="str">
            <v>Privada</v>
          </cell>
        </row>
        <row r="128">
          <cell r="C128">
            <v>3</v>
          </cell>
          <cell r="F128" t="str">
            <v>Privada</v>
          </cell>
        </row>
        <row r="129">
          <cell r="C129">
            <v>3</v>
          </cell>
          <cell r="F129" t="str">
            <v>Privada</v>
          </cell>
        </row>
        <row r="130">
          <cell r="C130">
            <v>3</v>
          </cell>
          <cell r="F130" t="str">
            <v>Privada</v>
          </cell>
        </row>
        <row r="131">
          <cell r="C131">
            <v>2</v>
          </cell>
          <cell r="F131" t="str">
            <v>Privada</v>
          </cell>
        </row>
        <row r="132">
          <cell r="C132">
            <v>3</v>
          </cell>
          <cell r="F132" t="str">
            <v>Privada</v>
          </cell>
        </row>
        <row r="133">
          <cell r="C133">
            <v>3</v>
          </cell>
          <cell r="F133" t="str">
            <v>Privada</v>
          </cell>
        </row>
        <row r="134">
          <cell r="C134">
            <v>3</v>
          </cell>
          <cell r="F134" t="str">
            <v>Pública Estadual</v>
          </cell>
        </row>
        <row r="135">
          <cell r="C135">
            <v>4</v>
          </cell>
          <cell r="F135" t="str">
            <v>Privada</v>
          </cell>
        </row>
        <row r="136">
          <cell r="C136">
            <v>3</v>
          </cell>
          <cell r="F136" t="str">
            <v>Privada</v>
          </cell>
        </row>
        <row r="137">
          <cell r="C137">
            <v>4</v>
          </cell>
          <cell r="F137" t="str">
            <v>Privada</v>
          </cell>
        </row>
        <row r="138">
          <cell r="C138">
            <v>1</v>
          </cell>
          <cell r="F138" t="str">
            <v>Instituidor</v>
          </cell>
        </row>
        <row r="139">
          <cell r="C139">
            <v>4</v>
          </cell>
          <cell r="F139" t="str">
            <v>Privada</v>
          </cell>
        </row>
        <row r="140">
          <cell r="C140">
            <v>4</v>
          </cell>
          <cell r="F140" t="str">
            <v>Privada</v>
          </cell>
        </row>
        <row r="141">
          <cell r="C141">
            <v>2</v>
          </cell>
          <cell r="F141" t="str">
            <v>Privada</v>
          </cell>
        </row>
        <row r="142">
          <cell r="C142">
            <v>4</v>
          </cell>
          <cell r="F142" t="str">
            <v>Privada</v>
          </cell>
        </row>
        <row r="143">
          <cell r="C143">
            <v>3</v>
          </cell>
          <cell r="F143" t="str">
            <v>Instituidor</v>
          </cell>
        </row>
        <row r="144">
          <cell r="C144">
            <v>4</v>
          </cell>
          <cell r="F144" t="str">
            <v>Privada</v>
          </cell>
        </row>
        <row r="145">
          <cell r="C145">
            <v>2</v>
          </cell>
          <cell r="F145" t="str">
            <v>Pública Federal</v>
          </cell>
        </row>
        <row r="146">
          <cell r="C146">
            <v>2</v>
          </cell>
          <cell r="F146" t="str">
            <v>Instituidor</v>
          </cell>
        </row>
        <row r="147">
          <cell r="C147">
            <v>4</v>
          </cell>
          <cell r="F147" t="str">
            <v>Instituidor</v>
          </cell>
        </row>
        <row r="148">
          <cell r="C148">
            <v>2</v>
          </cell>
          <cell r="F148" t="str">
            <v>Instituidor</v>
          </cell>
        </row>
        <row r="149">
          <cell r="C149">
            <v>2</v>
          </cell>
          <cell r="F149" t="str">
            <v>Instituidor</v>
          </cell>
        </row>
        <row r="150">
          <cell r="C150">
            <v>2</v>
          </cell>
          <cell r="F150" t="str">
            <v>Instituidor</v>
          </cell>
        </row>
        <row r="151">
          <cell r="C151">
            <v>2</v>
          </cell>
          <cell r="F151" t="str">
            <v>Instituidor</v>
          </cell>
        </row>
        <row r="152">
          <cell r="C152">
            <v>2</v>
          </cell>
          <cell r="F152" t="str">
            <v>Instituidor</v>
          </cell>
        </row>
        <row r="153">
          <cell r="C153">
            <v>4</v>
          </cell>
          <cell r="F153" t="str">
            <v>Instituidor</v>
          </cell>
        </row>
        <row r="154">
          <cell r="C154">
            <v>1</v>
          </cell>
          <cell r="F154" t="str">
            <v>Privada</v>
          </cell>
        </row>
        <row r="155">
          <cell r="C155">
            <v>2</v>
          </cell>
          <cell r="F155" t="str">
            <v>Privada</v>
          </cell>
        </row>
        <row r="156">
          <cell r="C156">
            <v>4</v>
          </cell>
          <cell r="F156" t="str">
            <v>Pública Federal</v>
          </cell>
        </row>
        <row r="157">
          <cell r="C157">
            <v>2</v>
          </cell>
          <cell r="F157" t="str">
            <v>Privada</v>
          </cell>
        </row>
        <row r="158">
          <cell r="C158">
            <v>1</v>
          </cell>
          <cell r="F158" t="str">
            <v>Privada</v>
          </cell>
        </row>
        <row r="159">
          <cell r="C159">
            <v>4</v>
          </cell>
          <cell r="F159" t="str">
            <v>Privada</v>
          </cell>
        </row>
        <row r="160">
          <cell r="C160">
            <v>3</v>
          </cell>
          <cell r="F160" t="str">
            <v>Pública Federal</v>
          </cell>
        </row>
        <row r="161">
          <cell r="C161">
            <v>2</v>
          </cell>
          <cell r="F161" t="str">
            <v>Pública Federal</v>
          </cell>
        </row>
        <row r="162">
          <cell r="C162">
            <v>2</v>
          </cell>
          <cell r="F162" t="str">
            <v>Privada</v>
          </cell>
        </row>
        <row r="163">
          <cell r="C163">
            <v>2</v>
          </cell>
          <cell r="F163" t="str">
            <v>Pública Estadual</v>
          </cell>
        </row>
        <row r="164">
          <cell r="C164">
            <v>3</v>
          </cell>
          <cell r="F164" t="str">
            <v>Privada</v>
          </cell>
        </row>
        <row r="165">
          <cell r="C165">
            <v>2</v>
          </cell>
          <cell r="F165" t="str">
            <v>Pública Federal</v>
          </cell>
        </row>
        <row r="166">
          <cell r="C166">
            <v>1</v>
          </cell>
          <cell r="F166" t="str">
            <v>Privada</v>
          </cell>
        </row>
        <row r="167">
          <cell r="C167">
            <v>3</v>
          </cell>
          <cell r="F167" t="str">
            <v>Pública Estadual</v>
          </cell>
        </row>
        <row r="168">
          <cell r="C168">
            <v>3</v>
          </cell>
          <cell r="F168" t="str">
            <v>Pública Estadual</v>
          </cell>
        </row>
        <row r="169">
          <cell r="C169">
            <v>2</v>
          </cell>
          <cell r="F169" t="str">
            <v>Privada</v>
          </cell>
        </row>
        <row r="170">
          <cell r="C170">
            <v>2</v>
          </cell>
          <cell r="F170" t="str">
            <v>Pública Federal</v>
          </cell>
        </row>
        <row r="171">
          <cell r="C171">
            <v>3</v>
          </cell>
          <cell r="F171" t="str">
            <v>Privada</v>
          </cell>
        </row>
        <row r="172">
          <cell r="C172">
            <v>2</v>
          </cell>
          <cell r="F172" t="str">
            <v>Privada</v>
          </cell>
        </row>
        <row r="173">
          <cell r="C173">
            <v>2</v>
          </cell>
          <cell r="F173" t="str">
            <v>Privada</v>
          </cell>
        </row>
        <row r="174">
          <cell r="C174">
            <v>4</v>
          </cell>
          <cell r="F174" t="str">
            <v>Pública Municipal</v>
          </cell>
        </row>
        <row r="175">
          <cell r="C175">
            <v>1</v>
          </cell>
          <cell r="F175" t="str">
            <v>Privada</v>
          </cell>
        </row>
        <row r="176">
          <cell r="C176">
            <v>2</v>
          </cell>
          <cell r="F176" t="str">
            <v>Privada</v>
          </cell>
        </row>
        <row r="177">
          <cell r="C177">
            <v>2</v>
          </cell>
          <cell r="F177" t="str">
            <v>Pública Federal</v>
          </cell>
        </row>
        <row r="178">
          <cell r="C178">
            <v>3</v>
          </cell>
          <cell r="F178" t="str">
            <v>Privada</v>
          </cell>
        </row>
        <row r="179">
          <cell r="C179">
            <v>3</v>
          </cell>
          <cell r="F179" t="str">
            <v>Privada</v>
          </cell>
        </row>
        <row r="180">
          <cell r="C180">
            <v>2</v>
          </cell>
          <cell r="F180" t="str">
            <v>Privada</v>
          </cell>
        </row>
        <row r="181">
          <cell r="C181">
            <v>2</v>
          </cell>
          <cell r="F181" t="str">
            <v>Pública Estadual</v>
          </cell>
        </row>
        <row r="182">
          <cell r="C182">
            <v>2</v>
          </cell>
          <cell r="F182" t="str">
            <v>Privada</v>
          </cell>
        </row>
        <row r="183">
          <cell r="C183">
            <v>3</v>
          </cell>
          <cell r="F183" t="str">
            <v>Privada</v>
          </cell>
        </row>
        <row r="184">
          <cell r="C184">
            <v>2</v>
          </cell>
          <cell r="F184" t="str">
            <v>Privada</v>
          </cell>
        </row>
        <row r="185">
          <cell r="C185">
            <v>3</v>
          </cell>
          <cell r="F185" t="str">
            <v>Privada</v>
          </cell>
        </row>
        <row r="186">
          <cell r="C186">
            <v>3</v>
          </cell>
          <cell r="F186" t="str">
            <v>Privada</v>
          </cell>
        </row>
        <row r="187">
          <cell r="C187">
            <v>1</v>
          </cell>
          <cell r="F187" t="str">
            <v>Privada</v>
          </cell>
        </row>
        <row r="188">
          <cell r="C188">
            <v>3</v>
          </cell>
          <cell r="F188" t="str">
            <v>Privada</v>
          </cell>
        </row>
        <row r="189">
          <cell r="C189">
            <v>1</v>
          </cell>
          <cell r="F189" t="str">
            <v>Instituidor</v>
          </cell>
        </row>
        <row r="190">
          <cell r="C190">
            <v>2</v>
          </cell>
          <cell r="F190" t="str">
            <v>Privada</v>
          </cell>
        </row>
        <row r="191">
          <cell r="C191">
            <v>3</v>
          </cell>
          <cell r="F191" t="str">
            <v>Privada</v>
          </cell>
        </row>
        <row r="192">
          <cell r="C192">
            <v>2</v>
          </cell>
          <cell r="F192" t="str">
            <v>Pública Federal</v>
          </cell>
        </row>
        <row r="193">
          <cell r="C193">
            <v>2</v>
          </cell>
          <cell r="F193" t="str">
            <v>Privada</v>
          </cell>
        </row>
        <row r="194">
          <cell r="C194">
            <v>4</v>
          </cell>
          <cell r="F194" t="str">
            <v>Privada</v>
          </cell>
        </row>
        <row r="195">
          <cell r="C195">
            <v>2</v>
          </cell>
          <cell r="F195" t="str">
            <v>Privada</v>
          </cell>
        </row>
        <row r="196">
          <cell r="C196">
            <v>4</v>
          </cell>
          <cell r="F196" t="str">
            <v>Privada</v>
          </cell>
        </row>
        <row r="197">
          <cell r="C197">
            <v>2</v>
          </cell>
          <cell r="F197" t="str">
            <v>Privada</v>
          </cell>
        </row>
        <row r="198">
          <cell r="C198">
            <v>3</v>
          </cell>
          <cell r="F198" t="str">
            <v>Privada</v>
          </cell>
        </row>
        <row r="199">
          <cell r="C199">
            <v>1</v>
          </cell>
          <cell r="F199" t="str">
            <v>Privada</v>
          </cell>
        </row>
        <row r="200">
          <cell r="C200">
            <v>4</v>
          </cell>
          <cell r="F200" t="str">
            <v>Pública Estadual</v>
          </cell>
        </row>
        <row r="201">
          <cell r="C201">
            <v>1</v>
          </cell>
          <cell r="F201" t="str">
            <v>Pública Estadual</v>
          </cell>
        </row>
        <row r="202">
          <cell r="C202">
            <v>2</v>
          </cell>
          <cell r="F202" t="str">
            <v>Privada</v>
          </cell>
        </row>
        <row r="203">
          <cell r="C203">
            <v>3</v>
          </cell>
          <cell r="F203" t="str">
            <v>Privada</v>
          </cell>
        </row>
        <row r="204">
          <cell r="C204">
            <v>2</v>
          </cell>
          <cell r="F204" t="str">
            <v>Privada</v>
          </cell>
        </row>
        <row r="205">
          <cell r="C205">
            <v>2</v>
          </cell>
          <cell r="F205" t="str">
            <v>Privada</v>
          </cell>
        </row>
        <row r="206">
          <cell r="C206">
            <v>3</v>
          </cell>
          <cell r="F206" t="str">
            <v>Privada</v>
          </cell>
        </row>
        <row r="207">
          <cell r="C207">
            <v>4</v>
          </cell>
          <cell r="F207" t="str">
            <v>Instituidor</v>
          </cell>
        </row>
        <row r="208">
          <cell r="C208">
            <v>4</v>
          </cell>
          <cell r="F208" t="str">
            <v>Privada</v>
          </cell>
        </row>
        <row r="209">
          <cell r="C209">
            <v>4</v>
          </cell>
          <cell r="F209" t="str">
            <v>Privada</v>
          </cell>
        </row>
        <row r="210">
          <cell r="C210">
            <v>4</v>
          </cell>
          <cell r="F210" t="str">
            <v>Privada</v>
          </cell>
        </row>
        <row r="211">
          <cell r="C211">
            <v>3</v>
          </cell>
          <cell r="F211" t="str">
            <v>Pública Federal</v>
          </cell>
        </row>
        <row r="212">
          <cell r="C212">
            <v>2</v>
          </cell>
          <cell r="F212" t="str">
            <v>Privada</v>
          </cell>
        </row>
        <row r="213">
          <cell r="C213">
            <v>3</v>
          </cell>
          <cell r="F213" t="str">
            <v>Pública Federal</v>
          </cell>
        </row>
        <row r="214">
          <cell r="C214">
            <v>4</v>
          </cell>
          <cell r="F214" t="str">
            <v>Pública Estadual</v>
          </cell>
        </row>
        <row r="215">
          <cell r="C215">
            <v>4</v>
          </cell>
          <cell r="F215" t="str">
            <v>Pública Municipal</v>
          </cell>
        </row>
        <row r="216">
          <cell r="C216">
            <v>2</v>
          </cell>
          <cell r="F216" t="str">
            <v>Privada</v>
          </cell>
        </row>
        <row r="217">
          <cell r="C217">
            <v>4</v>
          </cell>
          <cell r="F217" t="str">
            <v>Pública Municipal</v>
          </cell>
        </row>
        <row r="218">
          <cell r="C218">
            <v>3</v>
          </cell>
          <cell r="F218" t="str">
            <v>Privada</v>
          </cell>
        </row>
        <row r="219">
          <cell r="C219">
            <v>2</v>
          </cell>
          <cell r="F219" t="str">
            <v>Pública Estadual</v>
          </cell>
        </row>
        <row r="220">
          <cell r="C220">
            <v>4</v>
          </cell>
          <cell r="F220" t="str">
            <v>Privada</v>
          </cell>
        </row>
        <row r="221">
          <cell r="C221">
            <v>4</v>
          </cell>
          <cell r="F221" t="str">
            <v>Privada</v>
          </cell>
        </row>
        <row r="222">
          <cell r="C222">
            <v>2</v>
          </cell>
          <cell r="F222" t="str">
            <v>Pública Federal</v>
          </cell>
        </row>
        <row r="223">
          <cell r="C223">
            <v>2</v>
          </cell>
          <cell r="F223" t="str">
            <v>Privada</v>
          </cell>
        </row>
        <row r="224">
          <cell r="C224">
            <v>1</v>
          </cell>
          <cell r="F224" t="str">
            <v>Privada</v>
          </cell>
        </row>
        <row r="225">
          <cell r="C225">
            <v>1</v>
          </cell>
          <cell r="F225" t="str">
            <v>Instituidor</v>
          </cell>
        </row>
        <row r="226">
          <cell r="C226">
            <v>3</v>
          </cell>
          <cell r="F226" t="str">
            <v>Pública Municipal</v>
          </cell>
        </row>
        <row r="227">
          <cell r="C227">
            <v>4</v>
          </cell>
          <cell r="F227" t="str">
            <v>Privada</v>
          </cell>
        </row>
        <row r="228">
          <cell r="C228">
            <v>1</v>
          </cell>
          <cell r="F228" t="str">
            <v>Privada</v>
          </cell>
        </row>
        <row r="229">
          <cell r="C229">
            <v>2</v>
          </cell>
          <cell r="F229" t="str">
            <v>Pública Estadual</v>
          </cell>
        </row>
        <row r="230">
          <cell r="C230">
            <v>2</v>
          </cell>
          <cell r="F230" t="str">
            <v>Pública Federal</v>
          </cell>
        </row>
        <row r="231">
          <cell r="C231">
            <v>2</v>
          </cell>
          <cell r="F231" t="str">
            <v>Pública Federal</v>
          </cell>
        </row>
        <row r="232">
          <cell r="C232">
            <v>3</v>
          </cell>
          <cell r="F232" t="str">
            <v>Privada</v>
          </cell>
        </row>
        <row r="233">
          <cell r="C233">
            <v>1</v>
          </cell>
          <cell r="F233" t="str">
            <v>Pública Estadual</v>
          </cell>
        </row>
        <row r="234">
          <cell r="C234">
            <v>3</v>
          </cell>
          <cell r="F234" t="str">
            <v>Privada</v>
          </cell>
        </row>
        <row r="235">
          <cell r="C235">
            <v>1</v>
          </cell>
          <cell r="F235" t="str">
            <v>Privada</v>
          </cell>
        </row>
        <row r="236">
          <cell r="C236">
            <v>4</v>
          </cell>
          <cell r="F236" t="str">
            <v>Pública Estadual</v>
          </cell>
        </row>
        <row r="237">
          <cell r="C237">
            <v>4</v>
          </cell>
          <cell r="F237" t="str">
            <v>Privada</v>
          </cell>
        </row>
        <row r="238">
          <cell r="C238">
            <v>2</v>
          </cell>
          <cell r="F238" t="str">
            <v>Privada</v>
          </cell>
        </row>
        <row r="239">
          <cell r="C239">
            <v>3</v>
          </cell>
          <cell r="F239" t="str">
            <v>Privada</v>
          </cell>
        </row>
        <row r="240">
          <cell r="C240">
            <v>2</v>
          </cell>
          <cell r="F240" t="str">
            <v>Privada</v>
          </cell>
        </row>
        <row r="241">
          <cell r="C241">
            <v>1</v>
          </cell>
          <cell r="F241" t="str">
            <v>Privada</v>
          </cell>
        </row>
        <row r="242">
          <cell r="C242">
            <v>3</v>
          </cell>
          <cell r="F242" t="str">
            <v>Privada</v>
          </cell>
        </row>
        <row r="243">
          <cell r="C243">
            <v>2</v>
          </cell>
          <cell r="F243" t="str">
            <v>Privada</v>
          </cell>
        </row>
        <row r="244">
          <cell r="C244">
            <v>1</v>
          </cell>
          <cell r="F244" t="str">
            <v>Privada</v>
          </cell>
        </row>
        <row r="245">
          <cell r="C245">
            <v>3</v>
          </cell>
          <cell r="F245" t="str">
            <v>Privada</v>
          </cell>
        </row>
        <row r="246">
          <cell r="C246">
            <v>4</v>
          </cell>
          <cell r="F246" t="str">
            <v>Privada</v>
          </cell>
        </row>
        <row r="247">
          <cell r="C247">
            <v>1</v>
          </cell>
          <cell r="F247" t="str">
            <v>Instituidor</v>
          </cell>
        </row>
        <row r="248">
          <cell r="C248">
            <v>4</v>
          </cell>
          <cell r="F248" t="str">
            <v>Privada</v>
          </cell>
        </row>
        <row r="249">
          <cell r="C249">
            <v>3</v>
          </cell>
          <cell r="F249" t="str">
            <v>Privada</v>
          </cell>
        </row>
        <row r="250">
          <cell r="C250">
            <v>2</v>
          </cell>
          <cell r="F250" t="str">
            <v>Privada</v>
          </cell>
        </row>
        <row r="251">
          <cell r="C251">
            <v>2</v>
          </cell>
          <cell r="F251" t="str">
            <v>Privada</v>
          </cell>
        </row>
        <row r="252">
          <cell r="C252">
            <v>4</v>
          </cell>
          <cell r="F252" t="str">
            <v>Privada</v>
          </cell>
        </row>
        <row r="253">
          <cell r="C253">
            <v>3</v>
          </cell>
          <cell r="F253" t="str">
            <v>Privada</v>
          </cell>
        </row>
        <row r="254">
          <cell r="C254">
            <v>3</v>
          </cell>
          <cell r="F254" t="str">
            <v>Privada</v>
          </cell>
        </row>
        <row r="255">
          <cell r="C255">
            <v>4</v>
          </cell>
          <cell r="F255" t="str">
            <v>Privada</v>
          </cell>
        </row>
        <row r="256">
          <cell r="C256">
            <v>3</v>
          </cell>
          <cell r="F256" t="str">
            <v>Privada</v>
          </cell>
        </row>
        <row r="257">
          <cell r="C257">
            <v>4</v>
          </cell>
          <cell r="F257" t="str">
            <v>Privada</v>
          </cell>
        </row>
        <row r="258">
          <cell r="C258">
            <v>4</v>
          </cell>
          <cell r="F258" t="str">
            <v>Instituidor</v>
          </cell>
        </row>
        <row r="259">
          <cell r="C259">
            <v>3</v>
          </cell>
          <cell r="F259" t="str">
            <v>Privada</v>
          </cell>
        </row>
        <row r="260">
          <cell r="C260">
            <v>3</v>
          </cell>
          <cell r="F260" t="str">
            <v>Privada</v>
          </cell>
        </row>
        <row r="261">
          <cell r="C261">
            <v>4</v>
          </cell>
          <cell r="F261" t="str">
            <v>Privada</v>
          </cell>
        </row>
      </sheetData>
      <sheetData sheetId="9"/>
      <sheetData sheetId="10">
        <row r="2">
          <cell r="C2">
            <v>3</v>
          </cell>
        </row>
        <row r="3">
          <cell r="C3">
            <v>1</v>
          </cell>
        </row>
        <row r="4">
          <cell r="C4">
            <v>2</v>
          </cell>
        </row>
        <row r="5">
          <cell r="C5">
            <v>1</v>
          </cell>
        </row>
        <row r="6">
          <cell r="C6">
            <v>2</v>
          </cell>
        </row>
        <row r="7">
          <cell r="C7">
            <v>1</v>
          </cell>
        </row>
        <row r="8">
          <cell r="C8">
            <v>2</v>
          </cell>
        </row>
        <row r="9">
          <cell r="C9">
            <v>1</v>
          </cell>
        </row>
        <row r="10">
          <cell r="C10">
            <v>2</v>
          </cell>
        </row>
        <row r="11">
          <cell r="C11">
            <v>1</v>
          </cell>
        </row>
        <row r="12">
          <cell r="C12">
            <v>1</v>
          </cell>
        </row>
        <row r="13">
          <cell r="C13">
            <v>1</v>
          </cell>
        </row>
        <row r="14">
          <cell r="C14">
            <v>3</v>
          </cell>
        </row>
        <row r="15">
          <cell r="C15">
            <v>3</v>
          </cell>
        </row>
        <row r="16">
          <cell r="C16">
            <v>4</v>
          </cell>
        </row>
        <row r="17">
          <cell r="C17">
            <v>4</v>
          </cell>
        </row>
        <row r="18">
          <cell r="C18">
            <v>3</v>
          </cell>
        </row>
        <row r="19">
          <cell r="C19">
            <v>3</v>
          </cell>
        </row>
        <row r="20">
          <cell r="C20">
            <v>4</v>
          </cell>
        </row>
        <row r="21">
          <cell r="C21">
            <v>1</v>
          </cell>
        </row>
        <row r="22">
          <cell r="C22">
            <v>2</v>
          </cell>
        </row>
        <row r="23">
          <cell r="C23">
            <v>3</v>
          </cell>
        </row>
        <row r="24">
          <cell r="C24">
            <v>4</v>
          </cell>
        </row>
        <row r="25">
          <cell r="C25">
            <v>4</v>
          </cell>
        </row>
        <row r="26">
          <cell r="C26">
            <v>2</v>
          </cell>
        </row>
        <row r="27">
          <cell r="C27">
            <v>2</v>
          </cell>
        </row>
        <row r="28">
          <cell r="C28">
            <v>2</v>
          </cell>
        </row>
        <row r="29">
          <cell r="C29">
            <v>3</v>
          </cell>
        </row>
        <row r="30">
          <cell r="C30">
            <v>4</v>
          </cell>
        </row>
        <row r="31">
          <cell r="C31">
            <v>2</v>
          </cell>
        </row>
        <row r="32">
          <cell r="C32">
            <v>2</v>
          </cell>
        </row>
        <row r="33">
          <cell r="C33">
            <v>1</v>
          </cell>
        </row>
        <row r="34">
          <cell r="C34">
            <v>3</v>
          </cell>
        </row>
        <row r="35">
          <cell r="C35">
            <v>2</v>
          </cell>
        </row>
        <row r="36">
          <cell r="C36">
            <v>2</v>
          </cell>
        </row>
        <row r="37">
          <cell r="C37">
            <v>2</v>
          </cell>
        </row>
        <row r="38">
          <cell r="C38">
            <v>1</v>
          </cell>
        </row>
        <row r="39">
          <cell r="C39">
            <v>4</v>
          </cell>
        </row>
        <row r="40">
          <cell r="C40">
            <v>4</v>
          </cell>
        </row>
        <row r="41">
          <cell r="C41">
            <v>4</v>
          </cell>
        </row>
        <row r="42">
          <cell r="C42">
            <v>1</v>
          </cell>
        </row>
        <row r="43">
          <cell r="C43">
            <v>4</v>
          </cell>
        </row>
        <row r="44">
          <cell r="C44">
            <v>1</v>
          </cell>
        </row>
        <row r="45">
          <cell r="C45">
            <v>3</v>
          </cell>
        </row>
        <row r="46">
          <cell r="C46">
            <v>2</v>
          </cell>
        </row>
        <row r="47">
          <cell r="C47">
            <v>4</v>
          </cell>
        </row>
        <row r="48">
          <cell r="C48">
            <v>3</v>
          </cell>
        </row>
        <row r="49">
          <cell r="C49">
            <v>3</v>
          </cell>
        </row>
        <row r="50">
          <cell r="C50">
            <v>2</v>
          </cell>
        </row>
        <row r="51">
          <cell r="C51">
            <v>1</v>
          </cell>
        </row>
        <row r="52">
          <cell r="C52">
            <v>2</v>
          </cell>
        </row>
        <row r="53">
          <cell r="C53">
            <v>1</v>
          </cell>
        </row>
        <row r="54">
          <cell r="C54">
            <v>1</v>
          </cell>
        </row>
        <row r="55">
          <cell r="C55">
            <v>1</v>
          </cell>
        </row>
        <row r="56">
          <cell r="C56">
            <v>3</v>
          </cell>
        </row>
        <row r="57">
          <cell r="C57">
            <v>1</v>
          </cell>
        </row>
        <row r="58">
          <cell r="C58">
            <v>4</v>
          </cell>
        </row>
        <row r="59">
          <cell r="C59">
            <v>2</v>
          </cell>
        </row>
        <row r="60">
          <cell r="C60">
            <v>1</v>
          </cell>
        </row>
        <row r="61">
          <cell r="C61">
            <v>2</v>
          </cell>
        </row>
        <row r="62">
          <cell r="C62">
            <v>4</v>
          </cell>
        </row>
        <row r="63">
          <cell r="C63">
            <v>4</v>
          </cell>
        </row>
        <row r="64">
          <cell r="C64">
            <v>3</v>
          </cell>
        </row>
        <row r="65">
          <cell r="C65">
            <v>3</v>
          </cell>
        </row>
        <row r="66">
          <cell r="C66">
            <v>3</v>
          </cell>
        </row>
        <row r="67">
          <cell r="C67">
            <v>3</v>
          </cell>
        </row>
        <row r="68">
          <cell r="C68">
            <v>3</v>
          </cell>
        </row>
        <row r="69">
          <cell r="C69">
            <v>3</v>
          </cell>
        </row>
        <row r="70">
          <cell r="C70">
            <v>4</v>
          </cell>
        </row>
        <row r="71">
          <cell r="C71">
            <v>3</v>
          </cell>
        </row>
        <row r="72">
          <cell r="C72">
            <v>4</v>
          </cell>
        </row>
        <row r="73">
          <cell r="C73">
            <v>2</v>
          </cell>
        </row>
        <row r="74">
          <cell r="C74">
            <v>1</v>
          </cell>
        </row>
        <row r="75">
          <cell r="C75">
            <v>2</v>
          </cell>
        </row>
        <row r="76">
          <cell r="C76">
            <v>4</v>
          </cell>
        </row>
        <row r="77">
          <cell r="C77">
            <v>1</v>
          </cell>
        </row>
        <row r="78">
          <cell r="C78">
            <v>3</v>
          </cell>
        </row>
        <row r="79">
          <cell r="C79">
            <v>4</v>
          </cell>
        </row>
        <row r="80">
          <cell r="C80">
            <v>2</v>
          </cell>
        </row>
        <row r="81">
          <cell r="C81">
            <v>4</v>
          </cell>
        </row>
        <row r="82">
          <cell r="C82">
            <v>3</v>
          </cell>
        </row>
        <row r="83">
          <cell r="C83">
            <v>4</v>
          </cell>
        </row>
        <row r="84">
          <cell r="C84">
            <v>1</v>
          </cell>
        </row>
        <row r="85">
          <cell r="C85">
            <v>1</v>
          </cell>
        </row>
        <row r="86">
          <cell r="C86">
            <v>4</v>
          </cell>
        </row>
        <row r="87">
          <cell r="C87">
            <v>1</v>
          </cell>
        </row>
        <row r="88">
          <cell r="C88">
            <v>4</v>
          </cell>
        </row>
        <row r="89">
          <cell r="C89">
            <v>4</v>
          </cell>
        </row>
        <row r="90">
          <cell r="C90">
            <v>1</v>
          </cell>
        </row>
        <row r="91">
          <cell r="C91">
            <v>4</v>
          </cell>
        </row>
        <row r="92">
          <cell r="C92">
            <v>4</v>
          </cell>
        </row>
        <row r="93">
          <cell r="C93">
            <v>4</v>
          </cell>
        </row>
        <row r="94">
          <cell r="C94">
            <v>3</v>
          </cell>
        </row>
        <row r="95">
          <cell r="C95">
            <v>3</v>
          </cell>
        </row>
        <row r="96">
          <cell r="C96">
            <v>4</v>
          </cell>
        </row>
        <row r="97">
          <cell r="C97">
            <v>4</v>
          </cell>
        </row>
        <row r="98">
          <cell r="C98">
            <v>4</v>
          </cell>
        </row>
        <row r="99">
          <cell r="C99">
            <v>3</v>
          </cell>
        </row>
        <row r="100">
          <cell r="C100">
            <v>4</v>
          </cell>
        </row>
        <row r="101">
          <cell r="C101">
            <v>3</v>
          </cell>
        </row>
        <row r="102">
          <cell r="C102">
            <v>3</v>
          </cell>
        </row>
        <row r="103">
          <cell r="C103">
            <v>2</v>
          </cell>
        </row>
        <row r="104">
          <cell r="C104">
            <v>2</v>
          </cell>
        </row>
        <row r="105">
          <cell r="C105">
            <v>2</v>
          </cell>
        </row>
        <row r="106">
          <cell r="C106">
            <v>3</v>
          </cell>
        </row>
        <row r="107">
          <cell r="C107">
            <v>2</v>
          </cell>
        </row>
        <row r="108">
          <cell r="C108">
            <v>4</v>
          </cell>
        </row>
        <row r="109">
          <cell r="C109">
            <v>3</v>
          </cell>
        </row>
        <row r="110">
          <cell r="C110">
            <v>4</v>
          </cell>
        </row>
        <row r="111">
          <cell r="C111">
            <v>4</v>
          </cell>
        </row>
        <row r="112">
          <cell r="C112">
            <v>4</v>
          </cell>
        </row>
        <row r="113">
          <cell r="C113">
            <v>2</v>
          </cell>
        </row>
        <row r="114">
          <cell r="C114">
            <v>1</v>
          </cell>
        </row>
        <row r="115">
          <cell r="C115">
            <v>4</v>
          </cell>
        </row>
        <row r="116">
          <cell r="C116">
            <v>2</v>
          </cell>
        </row>
        <row r="117">
          <cell r="C117">
            <v>3</v>
          </cell>
        </row>
        <row r="118">
          <cell r="C118">
            <v>3</v>
          </cell>
        </row>
        <row r="119">
          <cell r="C119">
            <v>4</v>
          </cell>
        </row>
        <row r="120">
          <cell r="C120">
            <v>3</v>
          </cell>
        </row>
        <row r="121">
          <cell r="C121">
            <v>3</v>
          </cell>
        </row>
        <row r="122">
          <cell r="C122">
            <v>2</v>
          </cell>
        </row>
        <row r="123">
          <cell r="C123">
            <v>3</v>
          </cell>
        </row>
        <row r="124">
          <cell r="C124">
            <v>1</v>
          </cell>
        </row>
        <row r="125">
          <cell r="C125">
            <v>1</v>
          </cell>
        </row>
        <row r="126">
          <cell r="C126">
            <v>2</v>
          </cell>
        </row>
        <row r="127">
          <cell r="C127">
            <v>1</v>
          </cell>
        </row>
        <row r="128">
          <cell r="C128">
            <v>2</v>
          </cell>
        </row>
        <row r="129">
          <cell r="C129">
            <v>2</v>
          </cell>
        </row>
        <row r="130">
          <cell r="C130">
            <v>3</v>
          </cell>
        </row>
        <row r="131">
          <cell r="C131">
            <v>1</v>
          </cell>
        </row>
        <row r="132">
          <cell r="C132">
            <v>1</v>
          </cell>
        </row>
        <row r="133">
          <cell r="C133">
            <v>2</v>
          </cell>
        </row>
        <row r="134">
          <cell r="C134">
            <v>3</v>
          </cell>
        </row>
        <row r="135">
          <cell r="C135">
            <v>1</v>
          </cell>
        </row>
        <row r="136">
          <cell r="C136">
            <v>2</v>
          </cell>
        </row>
        <row r="137">
          <cell r="C137">
            <v>4</v>
          </cell>
        </row>
        <row r="138">
          <cell r="C138">
            <v>1</v>
          </cell>
        </row>
        <row r="139">
          <cell r="C139">
            <v>4</v>
          </cell>
        </row>
        <row r="140">
          <cell r="C140">
            <v>4</v>
          </cell>
        </row>
        <row r="141">
          <cell r="C141">
            <v>3</v>
          </cell>
        </row>
        <row r="142">
          <cell r="C142">
            <v>4</v>
          </cell>
        </row>
        <row r="143">
          <cell r="C143">
            <v>1</v>
          </cell>
        </row>
        <row r="144">
          <cell r="C144">
            <v>4</v>
          </cell>
        </row>
        <row r="145">
          <cell r="C145">
            <v>4</v>
          </cell>
        </row>
        <row r="146">
          <cell r="C146">
            <v>1</v>
          </cell>
        </row>
        <row r="147">
          <cell r="C147">
            <v>2</v>
          </cell>
        </row>
        <row r="148">
          <cell r="C148">
            <v>1</v>
          </cell>
        </row>
        <row r="149">
          <cell r="C149">
            <v>2</v>
          </cell>
        </row>
        <row r="150">
          <cell r="C150">
            <v>1</v>
          </cell>
        </row>
        <row r="151">
          <cell r="C151">
            <v>1</v>
          </cell>
        </row>
        <row r="152">
          <cell r="C152">
            <v>1</v>
          </cell>
        </row>
        <row r="153">
          <cell r="C153">
            <v>3</v>
          </cell>
        </row>
        <row r="154">
          <cell r="C154">
            <v>1</v>
          </cell>
        </row>
        <row r="155">
          <cell r="C155">
            <v>3</v>
          </cell>
        </row>
        <row r="156">
          <cell r="C156">
            <v>4</v>
          </cell>
        </row>
        <row r="157">
          <cell r="C157">
            <v>2</v>
          </cell>
        </row>
        <row r="158">
          <cell r="C158">
            <v>2</v>
          </cell>
        </row>
        <row r="159">
          <cell r="C159">
            <v>2</v>
          </cell>
        </row>
        <row r="160">
          <cell r="C160">
            <v>4</v>
          </cell>
        </row>
        <row r="161">
          <cell r="C161">
            <v>4</v>
          </cell>
        </row>
        <row r="162">
          <cell r="C162">
            <v>2</v>
          </cell>
        </row>
        <row r="163">
          <cell r="C163">
            <v>4</v>
          </cell>
        </row>
        <row r="164">
          <cell r="C164">
            <v>2</v>
          </cell>
        </row>
        <row r="165">
          <cell r="C165">
            <v>1</v>
          </cell>
        </row>
        <row r="166">
          <cell r="C166">
            <v>1</v>
          </cell>
        </row>
        <row r="167">
          <cell r="C167">
            <v>1</v>
          </cell>
        </row>
        <row r="168">
          <cell r="C168">
            <v>2</v>
          </cell>
        </row>
        <row r="169">
          <cell r="C169">
            <v>2</v>
          </cell>
        </row>
        <row r="170">
          <cell r="C170">
            <v>3</v>
          </cell>
        </row>
        <row r="171">
          <cell r="C171">
            <v>3</v>
          </cell>
        </row>
        <row r="172">
          <cell r="C172">
            <v>2</v>
          </cell>
        </row>
        <row r="173">
          <cell r="C173">
            <v>2</v>
          </cell>
        </row>
        <row r="174">
          <cell r="C174">
            <v>1</v>
          </cell>
        </row>
        <row r="175">
          <cell r="C175">
            <v>2</v>
          </cell>
        </row>
        <row r="176">
          <cell r="C176">
            <v>3</v>
          </cell>
        </row>
        <row r="177">
          <cell r="C177">
            <v>4</v>
          </cell>
        </row>
        <row r="178">
          <cell r="C178">
            <v>3</v>
          </cell>
        </row>
        <row r="179">
          <cell r="C179">
            <v>2</v>
          </cell>
        </row>
        <row r="180">
          <cell r="C180">
            <v>3</v>
          </cell>
        </row>
        <row r="181">
          <cell r="C181">
            <v>1</v>
          </cell>
        </row>
        <row r="182">
          <cell r="C182">
            <v>2</v>
          </cell>
        </row>
        <row r="183">
          <cell r="C183">
            <v>4</v>
          </cell>
        </row>
        <row r="184">
          <cell r="C184">
            <v>2</v>
          </cell>
        </row>
        <row r="185">
          <cell r="C185">
            <v>3</v>
          </cell>
        </row>
        <row r="186">
          <cell r="C186">
            <v>3</v>
          </cell>
        </row>
        <row r="187">
          <cell r="C187">
            <v>4</v>
          </cell>
        </row>
        <row r="188">
          <cell r="C188">
            <v>1</v>
          </cell>
        </row>
        <row r="189">
          <cell r="C189">
            <v>1</v>
          </cell>
        </row>
        <row r="190">
          <cell r="C190">
            <v>2</v>
          </cell>
        </row>
        <row r="191">
          <cell r="C191">
            <v>3</v>
          </cell>
        </row>
        <row r="192">
          <cell r="C192">
            <v>4</v>
          </cell>
        </row>
        <row r="193">
          <cell r="C193">
            <v>2</v>
          </cell>
        </row>
        <row r="194">
          <cell r="C194">
            <v>2</v>
          </cell>
        </row>
        <row r="195">
          <cell r="C195">
            <v>3</v>
          </cell>
        </row>
        <row r="196">
          <cell r="C196">
            <v>3</v>
          </cell>
        </row>
        <row r="197">
          <cell r="C197">
            <v>2</v>
          </cell>
        </row>
        <row r="198">
          <cell r="C198">
            <v>3</v>
          </cell>
        </row>
        <row r="199">
          <cell r="C199">
            <v>1</v>
          </cell>
        </row>
        <row r="200">
          <cell r="C200">
            <v>1</v>
          </cell>
        </row>
        <row r="201">
          <cell r="C201">
            <v>3</v>
          </cell>
        </row>
        <row r="202">
          <cell r="C202">
            <v>1</v>
          </cell>
        </row>
        <row r="203">
          <cell r="C203">
            <v>3</v>
          </cell>
        </row>
        <row r="204">
          <cell r="C204">
            <v>1</v>
          </cell>
        </row>
        <row r="205">
          <cell r="C205">
            <v>3</v>
          </cell>
        </row>
        <row r="206">
          <cell r="C206">
            <v>3</v>
          </cell>
        </row>
        <row r="207">
          <cell r="C207">
            <v>4</v>
          </cell>
        </row>
        <row r="208">
          <cell r="C208">
            <v>2</v>
          </cell>
        </row>
        <row r="209">
          <cell r="C209">
            <v>2</v>
          </cell>
        </row>
        <row r="210">
          <cell r="C210">
            <v>1</v>
          </cell>
        </row>
        <row r="211">
          <cell r="C211">
            <v>4</v>
          </cell>
        </row>
        <row r="212">
          <cell r="C212">
            <v>1</v>
          </cell>
        </row>
        <row r="213">
          <cell r="C213">
            <v>4</v>
          </cell>
        </row>
        <row r="214">
          <cell r="C214">
            <v>4</v>
          </cell>
        </row>
        <row r="215">
          <cell r="C215">
            <v>2</v>
          </cell>
        </row>
        <row r="216">
          <cell r="C216">
            <v>1</v>
          </cell>
        </row>
        <row r="217">
          <cell r="C217">
            <v>2</v>
          </cell>
        </row>
        <row r="218">
          <cell r="C218">
            <v>3</v>
          </cell>
        </row>
        <row r="219">
          <cell r="C219">
            <v>4</v>
          </cell>
        </row>
        <row r="220">
          <cell r="C220">
            <v>4</v>
          </cell>
        </row>
        <row r="221">
          <cell r="C221">
            <v>3</v>
          </cell>
        </row>
        <row r="222">
          <cell r="C222">
            <v>3</v>
          </cell>
        </row>
        <row r="223">
          <cell r="C223">
            <v>2</v>
          </cell>
        </row>
        <row r="224">
          <cell r="C224">
            <v>3</v>
          </cell>
        </row>
        <row r="225">
          <cell r="C225">
            <v>1</v>
          </cell>
        </row>
        <row r="226">
          <cell r="C226">
            <v>2</v>
          </cell>
        </row>
        <row r="227">
          <cell r="C227">
            <v>3</v>
          </cell>
        </row>
        <row r="228">
          <cell r="C228">
            <v>3</v>
          </cell>
        </row>
        <row r="229">
          <cell r="C229">
            <v>3</v>
          </cell>
        </row>
        <row r="230">
          <cell r="C230">
            <v>4</v>
          </cell>
        </row>
        <row r="231">
          <cell r="C231">
            <v>2</v>
          </cell>
        </row>
        <row r="232">
          <cell r="C232">
            <v>4</v>
          </cell>
        </row>
        <row r="233">
          <cell r="C233">
            <v>1</v>
          </cell>
        </row>
        <row r="234">
          <cell r="C234">
            <v>4</v>
          </cell>
        </row>
        <row r="235">
          <cell r="C235">
            <v>1</v>
          </cell>
        </row>
        <row r="236">
          <cell r="C236">
            <v>4</v>
          </cell>
        </row>
        <row r="237">
          <cell r="C237">
            <v>1</v>
          </cell>
        </row>
        <row r="238">
          <cell r="C238">
            <v>1</v>
          </cell>
        </row>
        <row r="239">
          <cell r="C239">
            <v>2</v>
          </cell>
        </row>
        <row r="240">
          <cell r="C240">
            <v>3</v>
          </cell>
        </row>
        <row r="241">
          <cell r="C241">
            <v>1</v>
          </cell>
        </row>
        <row r="242">
          <cell r="C242">
            <v>4</v>
          </cell>
        </row>
        <row r="243">
          <cell r="C243">
            <v>2</v>
          </cell>
        </row>
        <row r="244">
          <cell r="C244">
            <v>1</v>
          </cell>
        </row>
        <row r="245">
          <cell r="C245">
            <v>2</v>
          </cell>
        </row>
        <row r="246">
          <cell r="C246">
            <v>1</v>
          </cell>
        </row>
        <row r="247">
          <cell r="C247">
            <v>1</v>
          </cell>
        </row>
        <row r="248">
          <cell r="C248">
            <v>3</v>
          </cell>
        </row>
        <row r="249">
          <cell r="C249">
            <v>3</v>
          </cell>
        </row>
        <row r="250">
          <cell r="C250">
            <v>1</v>
          </cell>
        </row>
        <row r="251">
          <cell r="C251">
            <v>1</v>
          </cell>
        </row>
        <row r="252">
          <cell r="C252">
            <v>4</v>
          </cell>
        </row>
        <row r="253">
          <cell r="C253">
            <v>2</v>
          </cell>
        </row>
        <row r="254">
          <cell r="C254">
            <v>1</v>
          </cell>
        </row>
        <row r="255">
          <cell r="C255">
            <v>4</v>
          </cell>
        </row>
        <row r="256">
          <cell r="C256">
            <v>2</v>
          </cell>
        </row>
        <row r="257">
          <cell r="C257">
            <v>4</v>
          </cell>
        </row>
        <row r="258">
          <cell r="C258">
            <v>4</v>
          </cell>
        </row>
        <row r="259">
          <cell r="C259">
            <v>2</v>
          </cell>
        </row>
        <row r="260">
          <cell r="C260">
            <v>3</v>
          </cell>
        </row>
        <row r="261">
          <cell r="C261">
            <v>3</v>
          </cell>
        </row>
      </sheetData>
      <sheetData sheetId="1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aurelio Coelho Barbosa - PREVICDF" refreshedDate="45135.679602199074" createdVersion="6" refreshedVersion="6" minRefreshableVersion="3" recordCount="1154">
  <cacheSource type="worksheet">
    <worksheetSource ref="C1:I1155" sheet="população"/>
  </cacheSource>
  <cacheFields count="7">
    <cacheField name="Sigla Plano" numFmtId="0">
      <sharedItems/>
    </cacheField>
    <cacheField name="Modalidade_x000a_Plano" numFmtId="0">
      <sharedItems count="3">
        <s v="Benefício Definido"/>
        <s v="Contribuição Definida"/>
        <s v="Contribuição Variável"/>
      </sharedItems>
    </cacheField>
    <cacheField name="Sigla EFPC" numFmtId="0">
      <sharedItems/>
    </cacheField>
    <cacheField name="População" numFmtId="0">
      <sharedItems containsSemiMixedTypes="0" containsString="0" containsNumber="1" containsInteger="1" minValue="0" maxValue="320429"/>
    </cacheField>
    <cacheField name="Situação do plano" numFmtId="0">
      <sharedItems count="9">
        <e v="#N/A"/>
        <s v="ATIVO - EM EXTINÇÃO"/>
        <s v="ATIVO - EM FUNCIONAMENTO"/>
        <s v="ATIVO - EM RETIRADA DE PATROCÍNIO"/>
        <s v="ATIVO - EM TRANSFERÊNCIA DE GERENCIAMENTO"/>
        <s v="ATIVO - EM CISÃO COM MANUTENÇÃO DO CNPB / ORIGEM"/>
        <s v="ATIVO - EM INCORPORAÇÃO / INCORPORADO"/>
        <s v="ATIVO - EM INCORPORAÇÃO / INCORPORADOR"/>
        <s v="ATIVO - EM CRIAÇÃO POR CISÃO COM MANUTENÇÃO DO CNPB / DESTINO"/>
      </sharedItems>
    </cacheField>
    <cacheField name="Situação do plano2" numFmtId="0">
      <sharedItems count="3">
        <e v="#N/A"/>
        <s v="LC108/109"/>
        <s v="LC109"/>
      </sharedItems>
    </cacheField>
    <cacheField name="Segmentação" numFmtId="0">
      <sharedItems count="5">
        <s v="S1"/>
        <s v="S2"/>
        <s v="S4"/>
        <s v="S3"/>
        <e v="#N/A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Maurelio Coelho Barbosa - PREVICDF" refreshedDate="45135.679602662036" createdVersion="8" refreshedVersion="6" minRefreshableVersion="3" recordCount="260">
  <cacheSource type="worksheet">
    <worksheetSource ref="A1:M261" sheet="segmentação"/>
  </cacheSource>
  <cacheFields count="13">
    <cacheField name="Sigla EFPC" numFmtId="0">
      <sharedItems count="260">
        <s v="ACEPREV"/>
        <s v="AEROS"/>
        <s v="AGROS"/>
        <s v="ALBAPREV"/>
        <s v="ALCOA PREVI"/>
        <s v="ALEPEPREV"/>
        <s v="ALPAPREV"/>
        <s v="ALPHA"/>
        <s v="ALPREV"/>
        <s v="ANABBPREV"/>
        <s v="APCDPREV"/>
        <s v="AVONPREV"/>
        <s v="BANDEPREV"/>
        <s v="BANESES"/>
        <s v="BANESPREV"/>
        <s v="BANRISUL/FBSS"/>
        <s v="BASES"/>
        <s v="BASF PC"/>
        <s v="BB PREVIDENCIA"/>
        <s v="BOSCHPREV"/>
        <s v="BOTICARIO PREV"/>
        <s v="BRASILETROS"/>
        <s v="BRASLIGHT"/>
        <s v="BRF PREVIDÊNCIA"/>
        <s v="BUNGEPREV"/>
        <s v="CABEC"/>
        <s v="CAGEPREV"/>
        <s v="CAPAF"/>
        <s v="CAPEF"/>
        <s v="CAPESESP"/>
        <s v="CAPITAL PREV"/>
        <s v="CARBOPREV"/>
        <s v="CARGILLPREV"/>
        <s v="CARREFOURPREV"/>
        <s v="CASANPREV"/>
        <s v="CASFAM"/>
        <s v="CAVA"/>
        <s v="CBS"/>
        <s v="CELOS"/>
        <s v="CENTRUS"/>
        <s v="CE-PREVCOM"/>
        <s v="CERES"/>
        <s v="CIASPREV"/>
        <s v="CIBRIUS"/>
        <s v="CIFRAO"/>
        <s v="CITIPREVI"/>
        <s v="COMPESAPREV"/>
        <s v="COMSHELL"/>
        <s v="CP PREV"/>
        <s v="CURITIBAPREV"/>
        <s v="CYAMPREV"/>
        <s v="DANAPREV"/>
        <s v="DATUSPREV"/>
        <s v="DERMINAS"/>
        <s v="DESBAN"/>
        <s v="DF-PREVICOM"/>
        <s v="ECONOMUS"/>
        <s v="ECOS"/>
        <s v="ELANCO PREV"/>
        <s v="ELETRA"/>
        <s v="ELETROS"/>
        <s v="ELOS"/>
        <s v="EMBRAER PREV"/>
        <s v="ENERGISAPREV"/>
        <s v="ENERPREV"/>
        <s v="EQTPREV"/>
        <s v="FABASA"/>
        <s v="FACEB"/>
        <s v="FACHESF"/>
        <s v="FAELCE"/>
        <s v="FAMILIA PREVIDENCIA"/>
        <s v="FAPA"/>
        <s v="FAPECE"/>
        <s v="FAPERS"/>
        <s v="FAPES"/>
        <s v="FAPIEB"/>
        <s v="FASC"/>
        <s v="FATL"/>
        <s v="FGV-PREVI"/>
        <s v="FIBRA"/>
        <s v="FIPECQ"/>
        <s v="FORLUZ"/>
        <s v="FUCAP"/>
        <s v="FUMPRESC"/>
        <s v="FUNBEP"/>
        <s v="FUNCASAL"/>
        <s v="FUNCEF"/>
        <s v="FUNCESP"/>
        <s v="FUND. BRASILSAT"/>
        <s v="FUNDACAO COPEL"/>
        <s v="FUNDACAO CORSAN"/>
        <s v="FUNDAÇÃO LIBERTAS"/>
        <s v="FUNDAMBRAS"/>
        <s v="FUNDIAGUA"/>
        <s v="FUNEPP"/>
        <s v="FUNPRESP-EXE"/>
        <s v="FUNPRESP-JUD"/>
        <s v="FUNSEJEM"/>
        <s v="FUNSSEST"/>
        <s v="FUSAN"/>
        <s v="FUSESC"/>
        <s v="FUTURA II"/>
        <s v="FUTURA PREV"/>
        <s v="GASIUS"/>
        <s v="GEBSA-PREV"/>
        <s v="GEIPREV"/>
        <s v="GERDAU"/>
        <s v="IAJA"/>
        <s v="IBM"/>
        <s v="ICATUFMP"/>
        <s v="IFM"/>
        <s v="INDUSPREVI"/>
        <s v="INERGUS"/>
        <s v="INFRAPREV"/>
        <s v="INOVAR PREVIDENCIA"/>
        <s v="INSTITUTO AMBEV"/>
        <s v="ISBRE"/>
        <s v="ITAU UNIBANCO"/>
        <s v="ITAUSAINDL"/>
        <s v="JOHNSON"/>
        <s v="JUSPREV"/>
        <s v="KPMG PREV"/>
        <s v="LILLYPREV"/>
        <s v="MAIS FUTURO"/>
        <s v="MAIS VIDA PREV"/>
        <s v="MAPPIN"/>
        <s v="MARCOPREV"/>
        <s v="MAUA PREV"/>
        <s v="MBPREV"/>
        <s v="MC PREV"/>
        <s v="MENDESPREV"/>
        <s v="MERCERPREV"/>
        <s v="METRUS"/>
        <s v="MONGERAL"/>
        <s v="MSD PREV"/>
        <s v="MULTIBRA"/>
        <s v="MULTIBRA INSTITUIDOR"/>
        <s v="MULTICOOP"/>
        <s v="MULTIPENSIONS"/>
        <s v="MULTIPLA"/>
        <s v="MULTIPREV"/>
        <s v="MÚTUOPREV"/>
        <s v="NÉOS"/>
        <s v="NUCLEOS"/>
        <s v="OABPREV-GO"/>
        <s v="OABPREV-MG"/>
        <s v="OABPREVNORDESTE"/>
        <s v="OABPREV-PR"/>
        <s v="OABPREV-RJ"/>
        <s v="OABPREV-RS"/>
        <s v="OABPREV-SC"/>
        <s v="OABPREV-SP"/>
        <s v="ORIUS"/>
        <s v="P&amp;G PREV"/>
        <s v="PETROS"/>
        <s v="PFIZER PREV"/>
        <s v="PLANEJAR"/>
        <s v="PORTOPREV"/>
        <s v="PORTUS"/>
        <s v="POSTALIS"/>
        <s v="POUPREV"/>
        <s v="PRECE"/>
        <s v="PREV PEPSICO"/>
        <s v="PREVBEP"/>
        <s v="PREVCHEVRON"/>
        <s v="PREVCOM-BRC"/>
        <s v="PREVCOM-MG"/>
        <s v="PREVCUMMINS"/>
        <s v="PREVDATA"/>
        <s v="PREVDOW"/>
        <s v="PREVEME"/>
        <s v="PREVEME II"/>
        <s v="PREVES"/>
        <s v="PREVHAB"/>
        <s v="PREVI NOVARTIS"/>
        <s v="PREVI/BB"/>
        <s v="PREVIBAYER"/>
        <s v="PREVIBOSCH"/>
        <s v="PREVICAT"/>
        <s v="PREVICEL"/>
        <s v="PREVICOKE"/>
        <s v="PREVIDÊNCIA USIMINAS"/>
        <s v="PREVIDEXXONMOBIL"/>
        <s v="PREVI-ERICSSON"/>
        <s v="PREVIG"/>
        <s v="PREVI-GM"/>
        <s v="PREVIHONDA"/>
        <s v="PREVIK"/>
        <s v="PREVIM"/>
        <s v="PREVINDUS"/>
        <s v="PREVINORTE"/>
        <s v="PREVIP"/>
        <s v="PREVIPLAN"/>
        <s v="PREVIRB"/>
        <s v="PREVISC"/>
        <s v="PREVISCANIA"/>
        <s v="PREVI-SIEMENS"/>
        <s v="PREVISTIHL"/>
        <s v="PREVNORDESTE"/>
        <s v="PREVSAN"/>
        <s v="PREVSOMPO"/>
        <s v="PREVUNIAO"/>
        <s v="PREVUNISUL"/>
        <s v="PRHOSPER"/>
        <s v="PROMON"/>
        <s v="QUANTA"/>
        <s v="RAIZPREV"/>
        <s v="RANDONPREV"/>
        <s v="RBS PREV"/>
        <s v="REAL GRANDEZA"/>
        <s v="RECKITTPREV"/>
        <s v="REFER"/>
        <s v="REGIUS"/>
        <s v="RJPREV"/>
        <s v="ROCHEPREV"/>
        <s v="RS-PREV"/>
        <s v="RUMOS"/>
        <s v="SABESPREV"/>
        <s v="SANTANDERPREVI"/>
        <s v="SAO BERNARDO"/>
        <s v="SAO FRANCISCO"/>
        <s v="SAO RAFAEL"/>
        <s v="SARAH PREVIDÊNCIA"/>
        <s v="SBOTPREV"/>
        <s v="SCPREV"/>
        <s v="SEBRAE PREVIDENCIA"/>
        <s v="SEGURIDADE"/>
        <s v="SERGUS"/>
        <s v="SERPROS"/>
        <s v="SIAS"/>
        <s v="SICOOB PREVI"/>
        <s v="SILIUS"/>
        <s v="SISTEL"/>
        <s v="SOMUPP"/>
        <s v="SP-PREVCOM"/>
        <s v="SUL PREVIDÊNCIA"/>
        <s v="SUPRE"/>
        <s v="SUPREV"/>
        <s v="SYNGENTA PREVI"/>
        <s v="TECHNOS"/>
        <s v="TELOS"/>
        <s v="TETRA PAK PREV"/>
        <s v="TEXPREV"/>
        <s v="TOYOTA PREVI"/>
        <s v="TRAMONTINAPREV"/>
        <s v="UASPREV"/>
        <s v="ULTRAPREV"/>
        <s v="UNILEVERPREV"/>
        <s v="UNIPREVI"/>
        <s v="UNISYS-PREVI"/>
        <s v="VALIA"/>
        <s v="VALUE PREV"/>
        <s v="VBPP"/>
        <s v="VEXTY"/>
        <s v="VIKINGPREV"/>
        <s v="VISÃO PREV"/>
        <s v="VIVA"/>
        <s v="VOITH PREV"/>
        <s v="VWPP"/>
        <s v="WEG"/>
      </sharedItems>
    </cacheField>
    <cacheField name="Tipo Patrocínio" numFmtId="0">
      <sharedItems count="5">
        <s v="Privada"/>
        <s v="Pública Federal"/>
        <s v="Pública Estadual"/>
        <s v="Pública Municipal"/>
        <s v="Instituidor"/>
      </sharedItems>
    </cacheField>
    <cacheField name="Info. Adicionais" numFmtId="0">
      <sharedItems containsBlank="1" count="2">
        <m/>
        <s v="Servidor"/>
      </sharedItems>
    </cacheField>
    <cacheField name="Porte" numFmtId="0">
      <sharedItems containsSemiMixedTypes="0" containsString="0" containsNumber="1" containsInteger="1" minValue="1" maxValue="4"/>
    </cacheField>
    <cacheField name="Indicador Pluralidade de PB" numFmtId="0">
      <sharedItems containsSemiMixedTypes="0" containsString="0" containsNumber="1" containsInteger="1" minValue="0" maxValue="4"/>
    </cacheField>
    <cacheField name="Indicador População" numFmtId="0">
      <sharedItems containsSemiMixedTypes="0" containsString="0" containsNumber="1" containsInteger="1" minValue="1" maxValue="4"/>
    </cacheField>
    <cacheField name="Indicador de Exigível" numFmtId="0">
      <sharedItems containsSemiMixedTypes="0" containsString="0" containsNumber="1" containsInteger="1" minValue="1" maxValue="4"/>
    </cacheField>
    <cacheField name="Indicador Núm. Patrocinadores " numFmtId="0">
      <sharedItems containsSemiMixedTypes="0" containsString="0" containsNumber="1" containsInteger="1" minValue="1" maxValue="4"/>
    </cacheField>
    <cacheField name="Indicador Benefícios Pagos" numFmtId="0">
      <sharedItems containsSemiMixedTypes="0" containsString="0" containsNumber="1" containsInteger="1" minValue="1" maxValue="4"/>
    </cacheField>
    <cacheField name="Média dos Indicadores" numFmtId="0">
      <sharedItems containsSemiMixedTypes="0" containsString="0" containsNumber="1" minValue="0.9" maxValue="4"/>
    </cacheField>
    <cacheField name="Eixo X + Eixo Y" numFmtId="0">
      <sharedItems containsSemiMixedTypes="0" containsString="0" containsNumber="1" minValue="1.9" maxValue="8"/>
    </cacheField>
    <cacheField name="Segmento" numFmtId="0">
      <sharedItems count="4">
        <s v="S3"/>
        <s v="S4"/>
        <s v="S1"/>
        <s v="S2"/>
      </sharedItems>
    </cacheField>
    <cacheField name="ESI" numFmtId="0">
      <sharedItems containsBlank="1" count="2">
        <m/>
        <s v="ESI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Maurelio Coelho Barbosa - PREVICDF" refreshedDate="45135.679603703706" createdVersion="8" refreshedVersion="6" minRefreshableVersion="3" recordCount="1154">
  <cacheSource type="worksheet">
    <worksheetSource ref="A1:I1155" sheet="população"/>
  </cacheSource>
  <cacheFields count="9">
    <cacheField name="CNPB" numFmtId="0">
      <sharedItems containsSemiMixedTypes="0" containsString="0" containsNumber="1" containsInteger="1" minValue="1904000118" maxValue="2022002547"/>
    </cacheField>
    <cacheField name="Nome Plano" numFmtId="0">
      <sharedItems/>
    </cacheField>
    <cacheField name="Sigla Plano" numFmtId="0">
      <sharedItems/>
    </cacheField>
    <cacheField name="Modalidade_x000a_Plano" numFmtId="0">
      <sharedItems count="3">
        <s v="Benefício Definido"/>
        <s v="Contribuição Definida"/>
        <s v="Contribuição Variável"/>
      </sharedItems>
    </cacheField>
    <cacheField name="Sigla EFPC" numFmtId="0">
      <sharedItems/>
    </cacheField>
    <cacheField name="População" numFmtId="0">
      <sharedItems containsSemiMixedTypes="0" containsString="0" containsNumber="1" containsInteger="1" minValue="0" maxValue="320429"/>
    </cacheField>
    <cacheField name="Situação do plano" numFmtId="0">
      <sharedItems/>
    </cacheField>
    <cacheField name="Situação do plano2" numFmtId="0">
      <sharedItems/>
    </cacheField>
    <cacheField name="Segmentação" numFmtId="0">
      <sharedItems count="5">
        <s v="S1"/>
        <s v="S2"/>
        <s v="S4"/>
        <s v="S3"/>
        <e v="#N/A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Maurelio Coelho Barbosa - PREVICDF" refreshedDate="45135.679603935183" createdVersion="6" refreshedVersion="6" minRefreshableVersion="3" recordCount="1154">
  <cacheSource type="worksheet">
    <worksheetSource ref="A1:J1155" sheet="população"/>
  </cacheSource>
  <cacheFields count="10">
    <cacheField name="CNPB" numFmtId="0">
      <sharedItems containsSemiMixedTypes="0" containsString="0" containsNumber="1" containsInteger="1" minValue="1904000118" maxValue="2022002547"/>
    </cacheField>
    <cacheField name="Nome Plano" numFmtId="0">
      <sharedItems/>
    </cacheField>
    <cacheField name="Sigla Plano" numFmtId="0">
      <sharedItems/>
    </cacheField>
    <cacheField name="Modalidade_x000a_Plano" numFmtId="0">
      <sharedItems count="3">
        <s v="Benefício Definido"/>
        <s v="Contribuição Definida"/>
        <s v="Contribuição Variável"/>
      </sharedItems>
    </cacheField>
    <cacheField name="Sigla EFPC" numFmtId="0">
      <sharedItems count="259">
        <s v="PREVI/BB"/>
        <s v="CAPEF"/>
        <s v="PETROS"/>
        <s v="REAL GRANDEZA"/>
        <s v="PREVHAB"/>
        <s v="BRASILETROS"/>
        <s v="VALIA"/>
        <s v="ULTRAPREV"/>
        <s v="ELOS"/>
        <s v="BRASLIGHT"/>
        <s v="NÉOS"/>
        <s v="PREVIDÊNCIA USIMINAS"/>
        <s v="SILIUS"/>
        <s v="PREVIRB"/>
        <s v="FUNCEF"/>
        <s v="ECONOMUS"/>
        <s v="GEIPREV"/>
        <s v="PORTUS"/>
        <s v="PREVDATA"/>
        <s v="REFER"/>
        <s v="CERES"/>
        <s v="BRF PREVIDÊNCIA"/>
        <s v="CIBRIUS"/>
        <s v="ITAU UNIBANCO"/>
        <s v="SIAS"/>
        <s v="ISBRE"/>
        <s v="IAJA"/>
        <s v="FAPES"/>
        <s v="FIPECQ"/>
        <s v="FUNDACAO COPEL"/>
        <s v="CABEC"/>
        <s v="ELETROS"/>
        <s v="NUCLEOS"/>
        <s v="BANESPREV"/>
        <s v="FUSESC"/>
        <s v="FUNCESP"/>
        <s v="FUNDAÇÃO LIBERTAS"/>
        <s v="DESBAN"/>
        <s v="ITAUSAINDL"/>
        <s v="FUNDACAO CORSAN"/>
        <s v="CIFRAO"/>
        <s v="FAMILIA PREVIDENCIA"/>
        <s v="BANRISUL/FBSS"/>
        <s v="CBS"/>
        <s v="MULTIBRA"/>
        <s v="CAPESESP"/>
        <s v="COMSHELL"/>
        <s v="CENTRUS"/>
        <s v="PRHOSPER"/>
        <s v="SAO BERNARDO"/>
        <s v="AGROS"/>
        <s v="INSTITUTO AMBEV"/>
        <s v="SERGUS"/>
        <s v="CAVA"/>
        <s v="ORIUS"/>
        <s v="IBM"/>
        <s v="SERPROS"/>
        <s v="FUNDAMBRAS"/>
        <s v="BANDEPREV"/>
        <s v="FACHESF"/>
        <s v="FUTURA PREV"/>
        <s v="ELETRA"/>
        <s v="FAELCE"/>
        <s v="PREVUNIAO"/>
        <s v="POSTALIS"/>
        <s v="DERMINAS"/>
        <s v="MULTIPENSIONS"/>
        <s v="FAPERS"/>
        <s v="ENERGISAPREV"/>
        <s v="SUPREV"/>
        <s v="SAO FRANCISCO"/>
        <s v="FUCAP"/>
        <s v="CAPAF"/>
        <s v="MULTIPREV"/>
        <s v="UNILEVERPREV"/>
        <s v="FUSAN"/>
        <s v="INFRAPREV"/>
        <s v="FUNBEP"/>
        <s v="AERUS"/>
        <s v="ENERPREV"/>
        <s v="PREVIBAYER"/>
        <s v="PREVEME"/>
        <s v="PRECE"/>
        <s v="ECOS"/>
        <s v="CAPOF"/>
        <s v="JOHNSON"/>
        <s v="PREVISCANIA"/>
        <s v="VWPP"/>
        <s v="RUMOS"/>
        <s v="SOMUPP"/>
        <s v="FIOPREV"/>
        <s v="EQTPREV"/>
        <s v="ACEPREV"/>
        <s v="REGIUS"/>
        <s v="ALPAPREV"/>
        <s v="PREVIPLAN"/>
        <s v="PREVI-GM"/>
        <s v="PREVBEP"/>
        <s v="FAPECE"/>
        <s v="CITIPREVI"/>
        <s v="BASES"/>
        <s v="INERGUS"/>
        <s v="UNISYS-PREVI"/>
        <s v="GASIUS"/>
        <s v="PREVIBOSCH"/>
        <s v="BASF PC"/>
        <s v="PREVISC"/>
        <s v="COMPESAPREV"/>
        <s v="SAO RAFAEL"/>
        <s v="PREVISTIHL"/>
        <s v="GERDAU"/>
        <s v="ICATUFMP"/>
        <s v="FASC"/>
        <s v="PREVINORTE"/>
        <s v="CARGILLPREV"/>
        <s v="PREVIM"/>
        <s v="TELOS"/>
        <s v="FIBRA"/>
        <s v="PREVICAT"/>
        <s v="FUNCASAL"/>
        <s v="ALCOA PREVI"/>
        <s v="PREVICOKE"/>
        <s v="PREVI-SIEMENS"/>
        <s v="INDUSPREVI"/>
        <s v="BB PREVIDENCIA"/>
        <s v="PREVIDEXXONMOBIL"/>
        <s v="GOODYEAR"/>
        <s v="MERCERPREV"/>
        <s v="MULTIBRA INSTITUIDOR"/>
        <s v="DANAPREV"/>
        <s v="TEXPREV"/>
        <s v="PREVDOW"/>
        <s v="VIVA"/>
        <s v="SABESPREV"/>
        <s v="FUNSSEST"/>
        <s v="SISTEL"/>
        <s v="WEG"/>
        <s v="PREVI-ERICSSON"/>
        <s v="MAUA PREV"/>
        <s v="SEGURIDADE"/>
        <s v="PREVSAN"/>
        <s v="SANTANDERPREVI"/>
        <s v="METRUS"/>
        <s v="FACEB"/>
        <s v="INOVAR PREVIDENCIA"/>
        <s v="FUNEPP"/>
        <s v="IFM"/>
        <s v="BUNGEPREV"/>
        <s v="PORTOPREV"/>
        <s v="CP PREV"/>
        <s v="GEBSA-PREV"/>
        <s v="FUNDIAGUA"/>
        <s v="FUNSEJEM"/>
        <s v="RANDONPREV"/>
        <s v="MULTIPLA"/>
        <s v="LILLYPREV"/>
        <s v="VIKINGPREV"/>
        <s v="UNIPREVI"/>
        <s v="PREVINDUS"/>
        <s v="VEXTY"/>
        <s v="CAPITAL PREV"/>
        <s v="PREVIP"/>
        <s v="FABASA"/>
        <s v="FUMPRESC"/>
        <s v="MARCOPREV"/>
        <s v="TRAMONTINAPREV"/>
        <s v="ROCHEPREV"/>
        <s v="TETRA PAK PREV"/>
        <s v="FPP"/>
        <s v="VBPP"/>
        <s v="BOTICARIO PREV"/>
        <s v="FGV-PREVI"/>
        <s v="VALUE PREV"/>
        <s v="RBS PREV"/>
        <s v="SARAH PREVIDÊNCIA"/>
        <s v="PREVICEL"/>
        <s v="CARBOPREV"/>
        <s v="CELOS"/>
        <s v="MONGERAL"/>
        <s v="PREVI NOVARTIS"/>
        <s v="FUND. BRASILSAT"/>
        <s v="PREVUNISUL"/>
        <s v="FORLUZ"/>
        <s v="BANESES"/>
        <s v="CASFAM"/>
        <s v="MSD PREV"/>
        <s v="PREVIHONDA"/>
        <s v="PREVCUMMINS"/>
        <s v="EMBRAER PREV"/>
        <s v="AVONPREV"/>
        <s v="PFIZER PREV"/>
        <s v="ALPHA"/>
        <s v="RECKITTPREV"/>
        <s v="POUPREV"/>
        <s v="FAPA"/>
        <s v="FATL"/>
        <s v="VISÃO PREV"/>
        <s v="PREVSOMPO"/>
        <s v="KPMG PREV"/>
        <s v="VOITH PREV"/>
        <s v="SUPRE"/>
        <s v="PREVIG"/>
        <s v="MBPREV"/>
        <s v="CARREFOURPREV"/>
        <s v="CAGEPREV"/>
        <s v="CYAMPREV"/>
        <s v="PREV PEPSICO"/>
        <s v="QUANTA"/>
        <s v="SEBRAE PREVIDENCIA"/>
        <s v="OABPREV-SC"/>
        <s v="OABPREV-MG"/>
        <s v="MAIS FUTURO"/>
        <s v="PROMON"/>
        <s v="OABPREV-SP"/>
        <s v="CIASPREV"/>
        <s v="ALBAPREV"/>
        <s v="MAIS VIDA PREV"/>
        <s v="FAPIEB"/>
        <s v="OABPREV-GO"/>
        <s v="SYNGENTA PREVI"/>
        <s v="PREVCHEVRON"/>
        <s v="OABPREV-RS"/>
        <s v="SICOOB PREVI"/>
        <s v="OABPREV-PR"/>
        <s v="OABPREV-RJ"/>
        <s v="P&amp;G PREV"/>
        <s v="PLANEJAR"/>
        <s v="APCDPREV"/>
        <s v="JUSPREV"/>
        <s v="MULTICOOP"/>
        <s v="CASANPREV"/>
        <s v="ANABBPREV"/>
        <s v="ALEPEPREV"/>
        <s v="DATUSPREV"/>
        <s v="MC PREV"/>
        <s v="SBOTPREV"/>
        <s v="PREVEME II"/>
        <s v="SUL PREVIDÊNCIA"/>
        <s v="TOYOTA PREVI"/>
        <s v="MÚTUOPREV"/>
        <s v="RAIZPREV"/>
        <s v="FUTURA II"/>
        <s v="SP-PREVCOM"/>
        <s v="FUNPRESP-EXE"/>
        <s v="RJPREV"/>
        <s v="FUNPRESP-JUD"/>
        <s v="PREVES"/>
        <s v="PREVCOM-MG"/>
        <s v="PREVNORDESTE"/>
        <s v="RS-PREV"/>
        <s v="SCPREV"/>
        <s v="ELANCO PREV"/>
        <s v="PREVCOM-BRC"/>
        <s v="PREVIK"/>
        <s v="CURITIBAPREV"/>
        <s v="BOSCHPREV"/>
        <s v="DF-PREVICOM"/>
        <s v="ALPREV"/>
        <s v="CE-PREVCOM"/>
      </sharedItems>
    </cacheField>
    <cacheField name="População" numFmtId="0">
      <sharedItems containsSemiMixedTypes="0" containsString="0" containsNumber="1" containsInteger="1" minValue="0" maxValue="320429"/>
    </cacheField>
    <cacheField name="Situação do plano" numFmtId="0">
      <sharedItems/>
    </cacheField>
    <cacheField name="Situação do plano2" numFmtId="0">
      <sharedItems count="3">
        <e v="#N/A"/>
        <s v="LC108/109"/>
        <s v="LC109"/>
      </sharedItems>
    </cacheField>
    <cacheField name="Segmentação" numFmtId="0">
      <sharedItems count="5">
        <s v="S1"/>
        <s v="S2"/>
        <s v="S4"/>
        <s v="S3"/>
        <e v="#N/A"/>
      </sharedItems>
    </cacheField>
    <cacheField name="BANCOS E SEG" numFmtId="0">
      <sharedItems count="65">
        <e v="#N/A"/>
        <s v="BANCO DO NORDESTE DO BRASIL SA"/>
        <s v="IRB BRASIL RESSEGUROS S/A"/>
        <s v="BANCO NOSSA CAIXA S.A."/>
        <s v="ITAU UNIBANCO S.A."/>
        <s v="BANCO REGIONAL DE DESENVOLVIMENTO DO EXTREMO SUL"/>
        <s v="UNIBRAS CORRETORA DE SEGUROS LTDA"/>
        <s v="BANCO NACIONAL DE DESENVOLVIMENTO ECONOMICO E SOCIAL"/>
        <s v="BANCO BRADESCO SA"/>
        <s v="BANCO SANTANDER (BRASIL) S.A."/>
        <s v="BANCO DO ESTADO DE SANTA CATARINA SA"/>
        <s v="BANCO DE DESENVOLVIMENTO DE MINAS GERAIS S.A. - BDMG"/>
        <s v="ITAU VIDA E PREVIDENCIA S.A."/>
        <s v="BANCO DO ESTADO DO RIO GRANDE DO SUL SA"/>
        <s v="BANCO DO BRASIL SA"/>
        <s v="BANCO CENTRAL DO BRASIL"/>
        <s v="BANESE ADMINISTRADORA E CORRETORA DE SEGUROS LTDA"/>
        <s v="ENERGISA PLANEJAMENTO E CORRETAGEM DE SEGUROS LTDA"/>
        <s v="ITAU BMG SEGURADORA S.A."/>
        <s v="BANCO DA AMAZONIA SA"/>
        <s v="BRB BANCO DE BRASILIA SA"/>
        <s v="BANCO DO ESTADO DO PIAUI S/A"/>
        <s v="ITAU SEGUROS S/A"/>
        <s v="BANEB CORRETORA DE SEGUROS SA"/>
        <s v="SANTANDER PARTICIPACOES S.A."/>
        <s v="BANCO CARGILL SA"/>
        <s v="BANCO DE TOKYO-MITSUBISHI UFJ BRASIL S/A"/>
        <s v="MARSH CORRETORA DE SEGUROS LTDA."/>
        <s v="BANCO CREDICARD S.A."/>
        <s v="BANCO SUMITOMO MITSUI BRASILEIRO S A"/>
        <s v="BOWRING MARSH CORRETORA DE RESSEGUROS LTDA."/>
        <s v="DEUTSCHE BANK SA BANCO ALEMAO"/>
        <s v="PORTO SEGURO COMPANHIA DE SEGUROS GERAIS"/>
        <s v="RAR CORRETORA DE SEGUROS LTDA"/>
        <s v="VOLVO CORRETORA DE SEGUROS, ADMINISTRACAO E SERVICOS (BRASIL) LTDA."/>
        <s v="ODEBRECHT CORRETORA DE SEGUROS LTDA"/>
        <s v="BANCO MONEO S.A."/>
        <s v="JPMORGAN CHASE BANK, NATIONAL ASSOCIATION"/>
        <s v="ZURICH SANTANDER BRASIL SEGUROS E PREVIDENCIA S.A."/>
        <s v="MONGERAL AEGON SEGUROS E PREVIDENCIA S/A"/>
        <s v="TRIBANCO CORRETORA DE SEGUROS S/A"/>
        <s v="BANESTES SEGUROS SA"/>
        <s v="BANCO RABOBANK INTERNATIONAL BRASIL S/A"/>
        <s v="BANCO BANDEPE S.A."/>
        <s v="MARITIMA SEGUROS SA"/>
        <s v="BRB"/>
        <s v="PERICIA - ADMINISTRACAO E CORRETAGEM DE SEGUROS E DE PREVIDENCIA PRIVADA LTDA"/>
        <s v="BANCO DO ESTADO DO PARA S A"/>
        <s v="CSF ADMINISTRADORA E CORRETORA DE SEGUROS EIRELI"/>
        <s v="HSBC SEGUROS (BRASIL) S.A."/>
        <s v="J MALUCELLI SEGURADORA S A"/>
        <s v="ICATU SEGUROS S/A"/>
        <s v="COMPANHIA DE ARRENDAMENTO MERCANTIL RCI BRASIL"/>
        <s v="BANCO JOHN DEERE S.A."/>
        <s v="SICOOB SEGURADORA DE VIDA E PREVIDENCIA SA"/>
        <s v="BANCO ITAUCARD S.A."/>
        <s v="BCO GMAC SA"/>
        <s v="TOKIO MARINE SEGURADORA S.A."/>
        <s v="ARATU EMPREENDIMENTOS E CORRETAGEM DE SEGUROS LTDA"/>
        <s v="TELEFONICA CORRETORA DE SEGUROS LTDA."/>
        <s v="BCO HONDA SA"/>
        <s v="TOYOTA LEASING BRASIL SA ARREND MERCANTIL"/>
        <s v="UNIMED SEGURADORA S/A"/>
        <s v="WILLIS CORRETORA DE RESSEGUROS LTDA"/>
        <s v="CITIBANK N A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154">
  <r>
    <s v="CAPEC"/>
    <x v="0"/>
    <s v="PREVI/BB"/>
    <n v="124593"/>
    <x v="0"/>
    <x v="0"/>
    <x v="0"/>
  </r>
  <r>
    <s v="PLANO BD"/>
    <x v="0"/>
    <s v="CAPEF"/>
    <n v="11345"/>
    <x v="1"/>
    <x v="1"/>
    <x v="1"/>
  </r>
  <r>
    <s v="PLANO PETROS NÃO REPACTUADOS"/>
    <x v="0"/>
    <s v="PETROS"/>
    <n v="27108"/>
    <x v="1"/>
    <x v="1"/>
    <x v="0"/>
  </r>
  <r>
    <s v="PLANO BD"/>
    <x v="0"/>
    <s v="REAL GRANDEZA"/>
    <n v="19874"/>
    <x v="1"/>
    <x v="1"/>
    <x v="0"/>
  </r>
  <r>
    <s v="PLENUS"/>
    <x v="0"/>
    <s v="PREVHAB"/>
    <n v="952"/>
    <x v="2"/>
    <x v="2"/>
    <x v="2"/>
  </r>
  <r>
    <s v="PCA"/>
    <x v="0"/>
    <s v="BRASILETROS"/>
    <n v="2647"/>
    <x v="1"/>
    <x v="2"/>
    <x v="3"/>
  </r>
  <r>
    <s v="PLANO BD"/>
    <x v="0"/>
    <s v="VALIA"/>
    <n v="28878"/>
    <x v="1"/>
    <x v="2"/>
    <x v="0"/>
  </r>
  <r>
    <s v="ULTRAPREV"/>
    <x v="1"/>
    <s v="ULTRAPREV"/>
    <n v="9265"/>
    <x v="2"/>
    <x v="2"/>
    <x v="3"/>
  </r>
  <r>
    <s v="BD-ELOS/ELETROSUL"/>
    <x v="0"/>
    <s v="ELOS"/>
    <n v="1832"/>
    <x v="1"/>
    <x v="2"/>
    <x v="3"/>
  </r>
  <r>
    <s v="BD-ELOS/ENGIE"/>
    <x v="0"/>
    <s v="ELOS"/>
    <n v="3404"/>
    <x v="1"/>
    <x v="2"/>
    <x v="3"/>
  </r>
  <r>
    <s v="PLANO A/B"/>
    <x v="0"/>
    <s v="BRASLIGHT"/>
    <n v="3564"/>
    <x v="1"/>
    <x v="2"/>
    <x v="1"/>
  </r>
  <r>
    <s v="PBP Nº 2"/>
    <x v="0"/>
    <s v="NÉOS"/>
    <n v="2719"/>
    <x v="2"/>
    <x v="2"/>
    <x v="1"/>
  </r>
  <r>
    <s v="PBD"/>
    <x v="0"/>
    <s v="PREVIDÊNCIA USIMINAS"/>
    <n v="19166"/>
    <x v="1"/>
    <x v="2"/>
    <x v="1"/>
  </r>
  <r>
    <s v="PLANO DE BENEFÍCIOS I"/>
    <x v="0"/>
    <s v="SILIUS"/>
    <n v="534"/>
    <x v="2"/>
    <x v="1"/>
    <x v="2"/>
  </r>
  <r>
    <s v="PLANO EX-AUTÁRQUICOS DE BENEFÍCIO"/>
    <x v="0"/>
    <s v="SILIUS"/>
    <n v="30"/>
    <x v="1"/>
    <x v="1"/>
    <x v="2"/>
  </r>
  <r>
    <s v="PLANO A"/>
    <x v="0"/>
    <s v="PREVIRB"/>
    <n v="2257"/>
    <x v="1"/>
    <x v="2"/>
    <x v="3"/>
  </r>
  <r>
    <s v="REG/REPLAN"/>
    <x v="0"/>
    <s v="FUNCEF"/>
    <n v="98001"/>
    <x v="1"/>
    <x v="1"/>
    <x v="0"/>
  </r>
  <r>
    <s v="REGULAMENTO GERAL"/>
    <x v="0"/>
    <s v="ECONOMUS"/>
    <n v="20638"/>
    <x v="1"/>
    <x v="1"/>
    <x v="1"/>
  </r>
  <r>
    <s v="REGULAMENTO COMPLEMENTAR Nº 01"/>
    <x v="0"/>
    <s v="ECONOMUS"/>
    <n v="1748"/>
    <x v="1"/>
    <x v="1"/>
    <x v="1"/>
  </r>
  <r>
    <s v="REGULAMENTO COMPLEMENTAR Nº 02"/>
    <x v="0"/>
    <s v="ECONOMUS"/>
    <n v="1103"/>
    <x v="1"/>
    <x v="1"/>
    <x v="1"/>
  </r>
  <r>
    <s v="GEIPREV"/>
    <x v="0"/>
    <s v="GEIPREV"/>
    <n v="536"/>
    <x v="1"/>
    <x v="1"/>
    <x v="2"/>
  </r>
  <r>
    <s v="PBP1"/>
    <x v="0"/>
    <s v="PORTUS"/>
    <n v="11274"/>
    <x v="2"/>
    <x v="1"/>
    <x v="3"/>
  </r>
  <r>
    <s v="PRV"/>
    <x v="0"/>
    <s v="PREVDATA"/>
    <n v="4574"/>
    <x v="1"/>
    <x v="1"/>
    <x v="3"/>
  </r>
  <r>
    <s v="PLANO CPTM"/>
    <x v="0"/>
    <s v="REFER"/>
    <n v="5094"/>
    <x v="2"/>
    <x v="1"/>
    <x v="1"/>
  </r>
  <r>
    <s v="EMBRAPA  BD"/>
    <x v="0"/>
    <s v="CERES"/>
    <n v="13010"/>
    <x v="1"/>
    <x v="1"/>
    <x v="1"/>
  </r>
  <r>
    <s v="2.EMBRATER - PLANO BD"/>
    <x v="0"/>
    <s v="CERES"/>
    <n v="74"/>
    <x v="3"/>
    <x v="1"/>
    <x v="1"/>
  </r>
  <r>
    <s v="PLANO FAF"/>
    <x v="0"/>
    <s v="BRF PREVIDÊNCIA"/>
    <n v="34417"/>
    <x v="1"/>
    <x v="2"/>
    <x v="1"/>
  </r>
  <r>
    <s v="PLANO"/>
    <x v="0"/>
    <s v="CIBRIUS"/>
    <n v="182"/>
    <x v="1"/>
    <x v="1"/>
    <x v="3"/>
  </r>
  <r>
    <s v="PLANO N.º 002"/>
    <x v="0"/>
    <s v="ITAU UNIBANCO"/>
    <n v="4884"/>
    <x v="1"/>
    <x v="2"/>
    <x v="0"/>
  </r>
  <r>
    <s v="PPSPS"/>
    <x v="0"/>
    <s v="SIAS"/>
    <n v="430"/>
    <x v="2"/>
    <x v="1"/>
    <x v="2"/>
  </r>
  <r>
    <s v="PB I"/>
    <x v="0"/>
    <s v="ISBRE"/>
    <n v="1156"/>
    <x v="1"/>
    <x v="1"/>
    <x v="3"/>
  </r>
  <r>
    <s v="PLANO ALPHA"/>
    <x v="0"/>
    <s v="IAJA"/>
    <n v="5025"/>
    <x v="1"/>
    <x v="2"/>
    <x v="3"/>
  </r>
  <r>
    <s v="PBB"/>
    <x v="0"/>
    <s v="FAPES"/>
    <n v="12511"/>
    <x v="1"/>
    <x v="1"/>
    <x v="1"/>
  </r>
  <r>
    <s v="PPC"/>
    <x v="0"/>
    <s v="FIPECQ"/>
    <n v="3380"/>
    <x v="2"/>
    <x v="1"/>
    <x v="3"/>
  </r>
  <r>
    <s v="PLANO UNIFICADO BD"/>
    <x v="0"/>
    <s v="FUNDACAO COPEL"/>
    <n v="6519"/>
    <x v="1"/>
    <x v="1"/>
    <x v="1"/>
  </r>
  <r>
    <s v="BD"/>
    <x v="0"/>
    <s v="CABEC"/>
    <n v="2669"/>
    <x v="1"/>
    <x v="2"/>
    <x v="2"/>
  </r>
  <r>
    <s v="BD ELETROBRÁS"/>
    <x v="0"/>
    <s v="ELETROS"/>
    <n v="2464"/>
    <x v="1"/>
    <x v="1"/>
    <x v="1"/>
  </r>
  <r>
    <s v="NUCLEOS"/>
    <x v="0"/>
    <s v="NUCLEOS"/>
    <n v="10557"/>
    <x v="1"/>
    <x v="1"/>
    <x v="3"/>
  </r>
  <r>
    <s v="PB I"/>
    <x v="0"/>
    <s v="BANESPREV"/>
    <n v="26"/>
    <x v="2"/>
    <x v="2"/>
    <x v="0"/>
  </r>
  <r>
    <s v="PLANO I"/>
    <x v="2"/>
    <s v="FUSESC"/>
    <n v="1982"/>
    <x v="1"/>
    <x v="1"/>
    <x v="1"/>
  </r>
  <r>
    <s v="PSAP/CESP B1"/>
    <x v="0"/>
    <s v="FUNCESP"/>
    <n v="7840"/>
    <x v="1"/>
    <x v="2"/>
    <x v="0"/>
  </r>
  <r>
    <s v="PSAP/ELEKTRO"/>
    <x v="0"/>
    <s v="FUNCESP"/>
    <n v="9959"/>
    <x v="2"/>
    <x v="2"/>
    <x v="0"/>
  </r>
  <r>
    <s v="PSAP/RIO PARANAPANEMA ENERGIA"/>
    <x v="0"/>
    <s v="FUNCESP"/>
    <n v="887"/>
    <x v="2"/>
    <x v="2"/>
    <x v="0"/>
  </r>
  <r>
    <s v="PSAP/AES BRASIL"/>
    <x v="0"/>
    <s v="FUNCESP"/>
    <n v="1300"/>
    <x v="1"/>
    <x v="2"/>
    <x v="0"/>
  </r>
  <r>
    <s v="PSAP/CTEEP"/>
    <x v="0"/>
    <s v="FUNCESP"/>
    <n v="8031"/>
    <x v="2"/>
    <x v="2"/>
    <x v="0"/>
  </r>
  <r>
    <s v="PPCPFL"/>
    <x v="2"/>
    <s v="FUNCESP"/>
    <n v="17801"/>
    <x v="1"/>
    <x v="2"/>
    <x v="0"/>
  </r>
  <r>
    <s v="PAP-CV"/>
    <x v="2"/>
    <s v="FUNCESP"/>
    <n v="1620"/>
    <x v="2"/>
    <x v="2"/>
    <x v="0"/>
  </r>
  <r>
    <s v="PREVIMINAS"/>
    <x v="0"/>
    <s v="FUNDAÇÃO LIBERTAS"/>
    <n v="0"/>
    <x v="0"/>
    <x v="0"/>
    <x v="1"/>
  </r>
  <r>
    <s v="PB1"/>
    <x v="0"/>
    <s v="PREVIDÊNCIA USIMINAS"/>
    <n v="13875"/>
    <x v="1"/>
    <x v="2"/>
    <x v="1"/>
  </r>
  <r>
    <s v="BDMG"/>
    <x v="0"/>
    <s v="DESBAN"/>
    <n v="1611"/>
    <x v="1"/>
    <x v="1"/>
    <x v="3"/>
  </r>
  <r>
    <s v="PLANO BD"/>
    <x v="0"/>
    <s v="ITAUSAINDL"/>
    <n v="795"/>
    <x v="1"/>
    <x v="2"/>
    <x v="3"/>
  </r>
  <r>
    <s v="BD 001 FUNCORSAN"/>
    <x v="0"/>
    <s v="FUNDACAO CORSAN"/>
    <n v="16490"/>
    <x v="2"/>
    <x v="1"/>
    <x v="3"/>
  </r>
  <r>
    <s v="CIFRÃO"/>
    <x v="0"/>
    <s v="CIFRAO"/>
    <n v="931"/>
    <x v="1"/>
    <x v="1"/>
    <x v="2"/>
  </r>
  <r>
    <s v="PAC"/>
    <x v="0"/>
    <s v="ITAU UNIBANCO"/>
    <n v="7573"/>
    <x v="1"/>
    <x v="2"/>
    <x v="0"/>
  </r>
  <r>
    <s v="II DA RGE"/>
    <x v="0"/>
    <s v="FAMILIA PREVIDENCIA"/>
    <n v="1344"/>
    <x v="1"/>
    <x v="2"/>
    <x v="1"/>
  </r>
  <r>
    <s v="ÚNICO DA CEEE"/>
    <x v="0"/>
    <s v="FAMILIA PREVIDENCIA"/>
    <n v="6715"/>
    <x v="1"/>
    <x v="2"/>
    <x v="1"/>
  </r>
  <r>
    <s v="ÚNICO DA CGTEE"/>
    <x v="0"/>
    <s v="ELOS"/>
    <n v="1069"/>
    <x v="2"/>
    <x v="2"/>
    <x v="3"/>
  </r>
  <r>
    <s v="I DA RGE"/>
    <x v="0"/>
    <s v="FAMILIA PREVIDENCIA"/>
    <n v="808"/>
    <x v="1"/>
    <x v="2"/>
    <x v="1"/>
  </r>
  <r>
    <s v="PBI"/>
    <x v="0"/>
    <s v="BANRISUL/FBSS"/>
    <n v="4609"/>
    <x v="1"/>
    <x v="1"/>
    <x v="1"/>
  </r>
  <r>
    <s v="PLANO DE SUPLEMENTAÇÃO"/>
    <x v="0"/>
    <s v="CBS"/>
    <n v="11488"/>
    <x v="1"/>
    <x v="2"/>
    <x v="1"/>
  </r>
  <r>
    <s v="RESANA"/>
    <x v="0"/>
    <s v="MULTIBRA"/>
    <n v="0"/>
    <x v="0"/>
    <x v="0"/>
    <x v="1"/>
  </r>
  <r>
    <s v="PECÚLIO"/>
    <x v="0"/>
    <s v="CAPESESP"/>
    <n v="26677"/>
    <x v="0"/>
    <x v="0"/>
    <x v="2"/>
  </r>
  <r>
    <s v="PB1"/>
    <x v="0"/>
    <s v="PREVI/BB"/>
    <n v="198549"/>
    <x v="1"/>
    <x v="1"/>
    <x v="0"/>
  </r>
  <r>
    <s v="BD SALDADO"/>
    <x v="0"/>
    <s v="COMSHELL"/>
    <n v="767"/>
    <x v="1"/>
    <x v="2"/>
    <x v="3"/>
  </r>
  <r>
    <s v="PBB"/>
    <x v="0"/>
    <s v="CENTRUS"/>
    <n v="1345"/>
    <x v="1"/>
    <x v="1"/>
    <x v="3"/>
  </r>
  <r>
    <s v="00001"/>
    <x v="1"/>
    <s v="PRHOSPER"/>
    <n v="5115"/>
    <x v="2"/>
    <x v="2"/>
    <x v="3"/>
  </r>
  <r>
    <s v="BFS"/>
    <x v="0"/>
    <s v="ITAU UNIBANCO"/>
    <n v="26"/>
    <x v="0"/>
    <x v="0"/>
    <x v="0"/>
  </r>
  <r>
    <s v="SÃO BERNARDO"/>
    <x v="1"/>
    <s v="SAO BERNARDO"/>
    <n v="19997"/>
    <x v="2"/>
    <x v="2"/>
    <x v="3"/>
  </r>
  <r>
    <s v="PLANO A"/>
    <x v="0"/>
    <s v="AGROS"/>
    <n v="380"/>
    <x v="1"/>
    <x v="1"/>
    <x v="2"/>
  </r>
  <r>
    <s v="INSTITUTO AMBEV"/>
    <x v="0"/>
    <s v="INSTITUTO AMBEV"/>
    <n v="1901"/>
    <x v="1"/>
    <x v="2"/>
    <x v="3"/>
  </r>
  <r>
    <s v="PSBD"/>
    <x v="0"/>
    <s v="SERGUS"/>
    <n v="2718"/>
    <x v="1"/>
    <x v="1"/>
    <x v="3"/>
  </r>
  <r>
    <s v="PLANO CAVA"/>
    <x v="0"/>
    <s v="CAVA"/>
    <n v="1785"/>
    <x v="3"/>
    <x v="2"/>
    <x v="2"/>
  </r>
  <r>
    <s v="BÁSICO"/>
    <x v="0"/>
    <s v="ORIUS"/>
    <n v="69"/>
    <x v="1"/>
    <x v="2"/>
    <x v="2"/>
  </r>
  <r>
    <s v="IBM BD"/>
    <x v="0"/>
    <s v="IBM"/>
    <n v="151"/>
    <x v="1"/>
    <x v="2"/>
    <x v="3"/>
  </r>
  <r>
    <s v="PLANO BÁSICO"/>
    <x v="0"/>
    <s v="ITAU UNIBANCO"/>
    <n v="184"/>
    <x v="1"/>
    <x v="2"/>
    <x v="0"/>
  </r>
  <r>
    <s v="PS-I"/>
    <x v="0"/>
    <s v="SERPROS"/>
    <n v="16516"/>
    <x v="1"/>
    <x v="1"/>
    <x v="1"/>
  </r>
  <r>
    <s v="PLANO BÁSICO"/>
    <x v="2"/>
    <s v="FUNDAMBRAS"/>
    <n v="5872"/>
    <x v="2"/>
    <x v="2"/>
    <x v="3"/>
  </r>
  <r>
    <s v="BANDEPREV"/>
    <x v="0"/>
    <s v="BANDEPREV"/>
    <n v="2700"/>
    <x v="1"/>
    <x v="2"/>
    <x v="3"/>
  </r>
  <r>
    <s v="BD"/>
    <x v="0"/>
    <s v="FACHESF"/>
    <n v="5579"/>
    <x v="1"/>
    <x v="1"/>
    <x v="1"/>
  </r>
  <r>
    <s v="PLANO DE APOSENTADORIA"/>
    <x v="0"/>
    <s v="FUTURA PREV"/>
    <n v="2338"/>
    <x v="1"/>
    <x v="2"/>
    <x v="2"/>
  </r>
  <r>
    <s v="PLANO BD ELETRA 01"/>
    <x v="0"/>
    <s v="ELETRA"/>
    <n v="251"/>
    <x v="1"/>
    <x v="2"/>
    <x v="3"/>
  </r>
  <r>
    <s v="FAELCEBD"/>
    <x v="0"/>
    <s v="FAELCE"/>
    <n v="3917"/>
    <x v="1"/>
    <x v="2"/>
    <x v="3"/>
  </r>
  <r>
    <s v="EPAGRI BD"/>
    <x v="0"/>
    <s v="CERES"/>
    <n v="599"/>
    <x v="1"/>
    <x v="1"/>
    <x v="1"/>
  </r>
  <r>
    <s v="PLANO BD"/>
    <x v="0"/>
    <s v="NÉOS"/>
    <n v="5015"/>
    <x v="2"/>
    <x v="2"/>
    <x v="1"/>
  </r>
  <r>
    <s v="PBD"/>
    <x v="0"/>
    <s v="PREVUNIAO"/>
    <n v="671"/>
    <x v="1"/>
    <x v="2"/>
    <x v="3"/>
  </r>
  <r>
    <s v="PBD"/>
    <x v="0"/>
    <s v="POSTALIS"/>
    <n v="206882"/>
    <x v="1"/>
    <x v="1"/>
    <x v="0"/>
  </r>
  <r>
    <s v="ÚNICO"/>
    <x v="0"/>
    <s v="DERMINAS"/>
    <n v="8726"/>
    <x v="2"/>
    <x v="1"/>
    <x v="2"/>
  </r>
  <r>
    <s v="PANATLANTICA"/>
    <x v="0"/>
    <s v="MULTIPENSIONS"/>
    <n v="274"/>
    <x v="4"/>
    <x v="2"/>
    <x v="1"/>
  </r>
  <r>
    <s v="PBD-I"/>
    <x v="0"/>
    <s v="FAPERS"/>
    <n v="27"/>
    <x v="1"/>
    <x v="2"/>
    <x v="3"/>
  </r>
  <r>
    <s v="ENERGISA SUDESTE"/>
    <x v="2"/>
    <s v="ENERGISAPREV"/>
    <n v="185"/>
    <x v="1"/>
    <x v="2"/>
    <x v="3"/>
  </r>
  <r>
    <s v="PB 001"/>
    <x v="0"/>
    <s v="SUPREV"/>
    <n v="412"/>
    <x v="1"/>
    <x v="2"/>
    <x v="2"/>
  </r>
  <r>
    <s v="PLANO BD"/>
    <x v="0"/>
    <s v="SAO FRANCISCO"/>
    <n v="1167"/>
    <x v="1"/>
    <x v="1"/>
    <x v="3"/>
  </r>
  <r>
    <s v="FUCAP"/>
    <x v="0"/>
    <s v="FUCAP"/>
    <n v="798"/>
    <x v="1"/>
    <x v="2"/>
    <x v="2"/>
  </r>
  <r>
    <s v="PLANO BD"/>
    <x v="0"/>
    <s v="CAPAF"/>
    <n v="1354"/>
    <x v="1"/>
    <x v="1"/>
    <x v="3"/>
  </r>
  <r>
    <s v="PQ PREV"/>
    <x v="2"/>
    <s v="MULTIPREV"/>
    <n v="163"/>
    <x v="2"/>
    <x v="2"/>
    <x v="1"/>
  </r>
  <r>
    <s v="BD UNILEVERPREV"/>
    <x v="0"/>
    <s v="UNILEVERPREV"/>
    <n v="1434"/>
    <x v="1"/>
    <x v="2"/>
    <x v="3"/>
  </r>
  <r>
    <s v="EMATER BD"/>
    <x v="0"/>
    <s v="CERES"/>
    <n v="744"/>
    <x v="1"/>
    <x v="1"/>
    <x v="1"/>
  </r>
  <r>
    <s v="MOTRISA"/>
    <x v="0"/>
    <s v="MULTIBRA"/>
    <n v="71"/>
    <x v="0"/>
    <x v="0"/>
    <x v="1"/>
  </r>
  <r>
    <s v="SPAL"/>
    <x v="2"/>
    <s v="MULTIBRA"/>
    <n v="1032"/>
    <x v="0"/>
    <x v="0"/>
    <x v="1"/>
  </r>
  <r>
    <s v="FUSANPREV"/>
    <x v="2"/>
    <s v="FUSAN"/>
    <n v="22143"/>
    <x v="2"/>
    <x v="1"/>
    <x v="3"/>
  </r>
  <r>
    <s v="BD I"/>
    <x v="0"/>
    <s v="INFRAPREV"/>
    <n v="315"/>
    <x v="1"/>
    <x v="1"/>
    <x v="1"/>
  </r>
  <r>
    <s v="EPAMIG  BD"/>
    <x v="0"/>
    <s v="CERES"/>
    <n v="240"/>
    <x v="1"/>
    <x v="1"/>
    <x v="1"/>
  </r>
  <r>
    <s v="PLANO FUNBEP I"/>
    <x v="0"/>
    <s v="FUNBEP"/>
    <n v="6839"/>
    <x v="1"/>
    <x v="2"/>
    <x v="1"/>
  </r>
  <r>
    <s v="PLANO I - AEROMOT"/>
    <x v="0"/>
    <s v="AERUS"/>
    <n v="16"/>
    <x v="0"/>
    <x v="0"/>
    <x v="4"/>
  </r>
  <r>
    <s v="PLANO I - TRANSBRASIL"/>
    <x v="0"/>
    <s v="AERUS"/>
    <n v="878"/>
    <x v="0"/>
    <x v="0"/>
    <x v="4"/>
  </r>
  <r>
    <s v="BD II"/>
    <x v="0"/>
    <s v="INFRAPREV"/>
    <n v="43"/>
    <x v="1"/>
    <x v="1"/>
    <x v="1"/>
  </r>
  <r>
    <s v="PSAP/BANDEIRANTE"/>
    <x v="0"/>
    <s v="ENERPREV"/>
    <n v="2844"/>
    <x v="4"/>
    <x v="2"/>
    <x v="1"/>
  </r>
  <r>
    <s v="PSAP/EMAE"/>
    <x v="0"/>
    <s v="FUNCESP"/>
    <n v="2251"/>
    <x v="1"/>
    <x v="2"/>
    <x v="0"/>
  </r>
  <r>
    <s v="PSAP/ELETROPAULO"/>
    <x v="0"/>
    <s v="FUNCESP"/>
    <n v="17477"/>
    <x v="2"/>
    <x v="2"/>
    <x v="0"/>
  </r>
  <r>
    <s v="PSAP/PIRATININGA"/>
    <x v="0"/>
    <s v="FUNCESP"/>
    <n v="5133"/>
    <x v="1"/>
    <x v="2"/>
    <x v="0"/>
  </r>
  <r>
    <s v="RP3 - CDI"/>
    <x v="0"/>
    <s v="FUNDAÇÃO LIBERTAS"/>
    <n v="0"/>
    <x v="0"/>
    <x v="0"/>
    <x v="1"/>
  </r>
  <r>
    <s v="RP9 - COHAB"/>
    <x v="0"/>
    <s v="FUNDAÇÃO LIBERTAS"/>
    <n v="93"/>
    <x v="1"/>
    <x v="1"/>
    <x v="1"/>
  </r>
  <r>
    <s v="RP1 - COPASA"/>
    <x v="0"/>
    <s v="FUNDAÇÃO LIBERTAS"/>
    <n v="614"/>
    <x v="1"/>
    <x v="1"/>
    <x v="1"/>
  </r>
  <r>
    <s v="PLANO BD"/>
    <x v="0"/>
    <s v="PREVIBAYER"/>
    <n v="3502"/>
    <x v="1"/>
    <x v="2"/>
    <x v="1"/>
  </r>
  <r>
    <s v="PREVEME"/>
    <x v="0"/>
    <s v="PREVEME"/>
    <n v="2901"/>
    <x v="1"/>
    <x v="2"/>
    <x v="2"/>
  </r>
  <r>
    <s v="TRIEL"/>
    <x v="0"/>
    <s v="MULTIBRA"/>
    <n v="0"/>
    <x v="0"/>
    <x v="0"/>
    <x v="1"/>
  </r>
  <r>
    <s v="CIA PAULISTA"/>
    <x v="0"/>
    <s v="MULTIBRA"/>
    <n v="250"/>
    <x v="0"/>
    <x v="0"/>
    <x v="1"/>
  </r>
  <r>
    <s v="PRECE I"/>
    <x v="0"/>
    <s v="PRECE"/>
    <n v="1298"/>
    <x v="1"/>
    <x v="1"/>
    <x v="3"/>
  </r>
  <r>
    <s v="ECOS"/>
    <x v="0"/>
    <s v="ECOS"/>
    <n v="1514"/>
    <x v="1"/>
    <x v="2"/>
    <x v="3"/>
  </r>
  <r>
    <s v="GREIF"/>
    <x v="1"/>
    <s v="MULTIBRA"/>
    <n v="967"/>
    <x v="2"/>
    <x v="2"/>
    <x v="1"/>
  </r>
  <r>
    <s v="PLANO FRANPREV"/>
    <x v="0"/>
    <s v="ITAU UNIBANCO"/>
    <n v="717"/>
    <x v="1"/>
    <x v="2"/>
    <x v="0"/>
  </r>
  <r>
    <s v="CAPESESP"/>
    <x v="0"/>
    <s v="CAPESESP"/>
    <n v="622"/>
    <x v="2"/>
    <x v="1"/>
    <x v="2"/>
  </r>
  <r>
    <s v="FUNASA"/>
    <x v="0"/>
    <s v="CAPESESP"/>
    <n v="8284"/>
    <x v="2"/>
    <x v="1"/>
    <x v="2"/>
  </r>
  <r>
    <s v="PPCHT"/>
    <x v="0"/>
    <s v="AERUS"/>
    <n v="82"/>
    <x v="0"/>
    <x v="0"/>
    <x v="4"/>
  </r>
  <r>
    <s v="PBD"/>
    <x v="0"/>
    <s v="CAPOF"/>
    <n v="42"/>
    <x v="1"/>
    <x v="2"/>
    <x v="4"/>
  </r>
  <r>
    <s v="JOHNSON"/>
    <x v="0"/>
    <s v="JOHNSON"/>
    <n v="22219"/>
    <x v="2"/>
    <x v="2"/>
    <x v="3"/>
  </r>
  <r>
    <s v="PLANO DE APOSENTADORIA"/>
    <x v="1"/>
    <s v="PREVISCANIA"/>
    <n v="6890"/>
    <x v="2"/>
    <x v="2"/>
    <x v="2"/>
  </r>
  <r>
    <s v="PREBEG"/>
    <x v="0"/>
    <s v="ITAU UNIBANCO"/>
    <n v="1900"/>
    <x v="1"/>
    <x v="2"/>
    <x v="0"/>
  </r>
  <r>
    <s v="APOSENTADORIA"/>
    <x v="2"/>
    <s v="VWPP"/>
    <n v="19390"/>
    <x v="2"/>
    <x v="2"/>
    <x v="1"/>
  </r>
  <r>
    <s v="DUPREV"/>
    <x v="0"/>
    <s v="RUMOS"/>
    <n v="486"/>
    <x v="1"/>
    <x v="2"/>
    <x v="3"/>
  </r>
  <r>
    <s v="PBCOOPER"/>
    <x v="0"/>
    <s v="SOMUPP"/>
    <n v="105"/>
    <x v="1"/>
    <x v="2"/>
    <x v="2"/>
  </r>
  <r>
    <s v="BDF"/>
    <x v="0"/>
    <s v="FIOPREV"/>
    <n v="0"/>
    <x v="0"/>
    <x v="0"/>
    <x v="4"/>
  </r>
  <r>
    <s v="BD EQUATORIAL PIAUÍ"/>
    <x v="0"/>
    <s v="EQTPREV"/>
    <n v="2190"/>
    <x v="2"/>
    <x v="2"/>
    <x v="3"/>
  </r>
  <r>
    <s v="ACESITA"/>
    <x v="1"/>
    <s v="ACEPREV"/>
    <n v="2774"/>
    <x v="4"/>
    <x v="2"/>
    <x v="3"/>
  </r>
  <r>
    <s v="BD-01"/>
    <x v="0"/>
    <s v="REGIUS"/>
    <n v="5431"/>
    <x v="1"/>
    <x v="1"/>
    <x v="1"/>
  </r>
  <r>
    <s v="SPASAPREV"/>
    <x v="0"/>
    <s v="ALPAPREV"/>
    <n v="0"/>
    <x v="0"/>
    <x v="0"/>
    <x v="2"/>
  </r>
  <r>
    <s v="PREVIPLAN"/>
    <x v="1"/>
    <s v="PREVIPLAN"/>
    <n v="9301"/>
    <x v="2"/>
    <x v="2"/>
    <x v="3"/>
  </r>
  <r>
    <s v="PLANO"/>
    <x v="2"/>
    <s v="PREVI-GM"/>
    <n v="43106"/>
    <x v="2"/>
    <x v="2"/>
    <x v="3"/>
  </r>
  <r>
    <s v="PBEP"/>
    <x v="0"/>
    <s v="PREVBEP"/>
    <n v="344"/>
    <x v="2"/>
    <x v="1"/>
    <x v="2"/>
  </r>
  <r>
    <s v="PB USIBA"/>
    <x v="0"/>
    <s v="SUPREV"/>
    <n v="64"/>
    <x v="1"/>
    <x v="2"/>
    <x v="2"/>
  </r>
  <r>
    <s v="PB PIRATINI"/>
    <x v="0"/>
    <s v="SUPREV"/>
    <n v="168"/>
    <x v="1"/>
    <x v="2"/>
    <x v="2"/>
  </r>
  <r>
    <s v="PLANO BD"/>
    <x v="0"/>
    <s v="FAPECE"/>
    <n v="446"/>
    <x v="1"/>
    <x v="1"/>
    <x v="2"/>
  </r>
  <r>
    <s v="PLANO BÁSICO CITIBANK"/>
    <x v="0"/>
    <s v="CITIPREVI"/>
    <n v="8449"/>
    <x v="5"/>
    <x v="2"/>
    <x v="3"/>
  </r>
  <r>
    <s v="PLANO SUPLEMENTAR CITIBANK"/>
    <x v="1"/>
    <s v="CITIPREVI"/>
    <n v="4206"/>
    <x v="5"/>
    <x v="2"/>
    <x v="3"/>
  </r>
  <r>
    <s v="BD"/>
    <x v="0"/>
    <s v="EQTPREV"/>
    <n v="937"/>
    <x v="1"/>
    <x v="2"/>
    <x v="3"/>
  </r>
  <r>
    <s v="BÁSICO"/>
    <x v="0"/>
    <s v="BASES"/>
    <n v="1822"/>
    <x v="4"/>
    <x v="2"/>
    <x v="3"/>
  </r>
  <r>
    <s v="PLANO BD-1"/>
    <x v="0"/>
    <s v="INERGUS"/>
    <n v="255"/>
    <x v="1"/>
    <x v="2"/>
    <x v="2"/>
  </r>
  <r>
    <s v="ELETRICAS - BD I"/>
    <x v="0"/>
    <s v="ENERGISAPREV"/>
    <n v="308"/>
    <x v="1"/>
    <x v="2"/>
    <x v="3"/>
  </r>
  <r>
    <s v="UB"/>
    <x v="2"/>
    <s v="UNISYS-PREVI"/>
    <n v="964"/>
    <x v="2"/>
    <x v="2"/>
    <x v="2"/>
  </r>
  <r>
    <s v="GASIUS"/>
    <x v="0"/>
    <s v="GASIUS"/>
    <n v="1423"/>
    <x v="1"/>
    <x v="2"/>
    <x v="2"/>
  </r>
  <r>
    <s v="PREVIBOSCH"/>
    <x v="2"/>
    <s v="PREVIBOSCH"/>
    <n v="18145"/>
    <x v="2"/>
    <x v="2"/>
    <x v="3"/>
  </r>
  <r>
    <s v="PLANO DE APOSENTADORIA BASF"/>
    <x v="2"/>
    <s v="BASF PC"/>
    <n v="8338"/>
    <x v="2"/>
    <x v="2"/>
    <x v="3"/>
  </r>
  <r>
    <s v="PLANO BANESPREV I"/>
    <x v="0"/>
    <s v="BANESPREV"/>
    <n v="714"/>
    <x v="1"/>
    <x v="2"/>
    <x v="0"/>
  </r>
  <r>
    <s v="PREVISC - FIESC"/>
    <x v="0"/>
    <s v="PREVISC"/>
    <n v="169"/>
    <x v="1"/>
    <x v="2"/>
    <x v="3"/>
  </r>
  <r>
    <s v="BD FUNASA"/>
    <x v="0"/>
    <s v="ENERGISAPREV"/>
    <n v="827"/>
    <x v="1"/>
    <x v="2"/>
    <x v="3"/>
  </r>
  <r>
    <s v="COMPESAPREV"/>
    <x v="0"/>
    <s v="COMPESAPREV"/>
    <n v="10429"/>
    <x v="1"/>
    <x v="1"/>
    <x v="2"/>
  </r>
  <r>
    <s v="RP7 - COMIG"/>
    <x v="0"/>
    <s v="FUNDAÇÃO LIBERTAS"/>
    <n v="0"/>
    <x v="0"/>
    <x v="0"/>
    <x v="1"/>
  </r>
  <r>
    <s v="SOLUTIAPREV"/>
    <x v="1"/>
    <s v="MULTIBRA"/>
    <n v="2"/>
    <x v="0"/>
    <x v="0"/>
    <x v="1"/>
  </r>
  <r>
    <s v="PLANO DE BENEFÍCIOS"/>
    <x v="2"/>
    <s v="PREVIBAYER"/>
    <n v="7190"/>
    <x v="2"/>
    <x v="2"/>
    <x v="1"/>
  </r>
  <r>
    <s v="BD"/>
    <x v="0"/>
    <s v="MULTIBRA"/>
    <n v="62"/>
    <x v="1"/>
    <x v="2"/>
    <x v="1"/>
  </r>
  <r>
    <s v="CNI / IEL - PREVIND I"/>
    <x v="0"/>
    <s v="MULTIBRA"/>
    <n v="148"/>
    <x v="1"/>
    <x v="2"/>
    <x v="1"/>
  </r>
  <r>
    <s v="SENAI DN - PREVIND"/>
    <x v="0"/>
    <s v="MULTIBRA"/>
    <n v="123"/>
    <x v="1"/>
    <x v="2"/>
    <x v="1"/>
  </r>
  <r>
    <s v="SESI DN- PREVIND"/>
    <x v="0"/>
    <s v="MULTIBRA"/>
    <n v="275"/>
    <x v="1"/>
    <x v="2"/>
    <x v="1"/>
  </r>
  <r>
    <s v="RESAPREV"/>
    <x v="2"/>
    <s v="MULTIBRA"/>
    <n v="768"/>
    <x v="2"/>
    <x v="2"/>
    <x v="1"/>
  </r>
  <r>
    <s v="PLANO XCI"/>
    <x v="1"/>
    <s v="SAO RAFAEL"/>
    <n v="2960"/>
    <x v="2"/>
    <x v="2"/>
    <x v="2"/>
  </r>
  <r>
    <s v="CETIQT (PREVIND)"/>
    <x v="0"/>
    <s v="MULTIBRA"/>
    <n v="67"/>
    <x v="1"/>
    <x v="2"/>
    <x v="1"/>
  </r>
  <r>
    <s v="PLANO SUPLEMENTAR"/>
    <x v="2"/>
    <s v="FUNDAMBRAS"/>
    <n v="5500"/>
    <x v="2"/>
    <x v="2"/>
    <x v="3"/>
  </r>
  <r>
    <s v="PLANO DE APOSENTADORIA"/>
    <x v="2"/>
    <s v="PREVISTIHL"/>
    <n v="9449"/>
    <x v="2"/>
    <x v="2"/>
    <x v="2"/>
  </r>
  <r>
    <s v="PLANO DE APOSENTADORIA"/>
    <x v="0"/>
    <s v="GERDAU"/>
    <n v="382"/>
    <x v="1"/>
    <x v="2"/>
    <x v="1"/>
  </r>
  <r>
    <s v="PLANO CD GERDAU"/>
    <x v="1"/>
    <s v="GERDAU"/>
    <n v="37753"/>
    <x v="2"/>
    <x v="2"/>
    <x v="1"/>
  </r>
  <r>
    <s v="PRECIN"/>
    <x v="0"/>
    <s v="ICATUFMP"/>
    <n v="31"/>
    <x v="0"/>
    <x v="0"/>
    <x v="1"/>
  </r>
  <r>
    <s v="PBD"/>
    <x v="0"/>
    <s v="FASC"/>
    <n v="609"/>
    <x v="1"/>
    <x v="2"/>
    <x v="3"/>
  </r>
  <r>
    <s v="01-A"/>
    <x v="0"/>
    <s v="PREVINORTE"/>
    <n v="1214"/>
    <x v="1"/>
    <x v="1"/>
    <x v="3"/>
  </r>
  <r>
    <s v="CARGILLPREV PREVIDENCIAL"/>
    <x v="2"/>
    <s v="CARGILLPREV"/>
    <n v="934"/>
    <x v="1"/>
    <x v="2"/>
    <x v="3"/>
  </r>
  <r>
    <s v="PLANO I"/>
    <x v="0"/>
    <s v="ENERPREV"/>
    <n v="1221"/>
    <x v="1"/>
    <x v="2"/>
    <x v="1"/>
  </r>
  <r>
    <s v="PREVIM TRADICIONAL"/>
    <x v="0"/>
    <s v="PREVIM"/>
    <n v="2137"/>
    <x v="1"/>
    <x v="2"/>
    <x v="3"/>
  </r>
  <r>
    <s v="PBD"/>
    <x v="0"/>
    <s v="TELOS"/>
    <n v="4736"/>
    <x v="1"/>
    <x v="2"/>
    <x v="1"/>
  </r>
  <r>
    <s v="FIBRA"/>
    <x v="0"/>
    <s v="FIBRA"/>
    <n v="7469"/>
    <x v="2"/>
    <x v="2"/>
    <x v="3"/>
  </r>
  <r>
    <s v="PECÚLIO"/>
    <x v="0"/>
    <s v="VWPP"/>
    <n v="51736"/>
    <x v="2"/>
    <x v="2"/>
    <x v="1"/>
  </r>
  <r>
    <s v="MONTREALBANK"/>
    <x v="2"/>
    <s v="MULTIBRA"/>
    <n v="9"/>
    <x v="0"/>
    <x v="0"/>
    <x v="1"/>
  </r>
  <r>
    <s v="PB"/>
    <x v="0"/>
    <s v="PREVICAT"/>
    <n v="5336"/>
    <x v="1"/>
    <x v="2"/>
    <x v="3"/>
  </r>
  <r>
    <s v="PBPI"/>
    <x v="0"/>
    <s v="GERDAU"/>
    <n v="1626"/>
    <x v="1"/>
    <x v="2"/>
    <x v="1"/>
  </r>
  <r>
    <s v="PREVIDA"/>
    <x v="0"/>
    <s v="MULTIPENSIONS"/>
    <n v="201"/>
    <x v="1"/>
    <x v="2"/>
    <x v="1"/>
  </r>
  <r>
    <s v="PMPREV"/>
    <x v="2"/>
    <s v="MULTIPENSIONS"/>
    <n v="1220"/>
    <x v="2"/>
    <x v="2"/>
    <x v="1"/>
  </r>
  <r>
    <s v="SENAI - BA (PREVIND)"/>
    <x v="0"/>
    <s v="MULTIBRA"/>
    <n v="65"/>
    <x v="1"/>
    <x v="2"/>
    <x v="1"/>
  </r>
  <r>
    <s v="BD"/>
    <x v="0"/>
    <s v="FUNCASAL"/>
    <n v="2688"/>
    <x v="2"/>
    <x v="1"/>
    <x v="2"/>
  </r>
  <r>
    <s v="SENAI - AM"/>
    <x v="0"/>
    <s v="MULTIBRA"/>
    <n v="30"/>
    <x v="1"/>
    <x v="2"/>
    <x v="1"/>
  </r>
  <r>
    <s v="PLANO BD"/>
    <x v="0"/>
    <s v="NÉOS"/>
    <n v="362"/>
    <x v="2"/>
    <x v="2"/>
    <x v="1"/>
  </r>
  <r>
    <s v="PLANO BD"/>
    <x v="0"/>
    <s v="ICATUFMP"/>
    <n v="266"/>
    <x v="0"/>
    <x v="0"/>
    <x v="1"/>
  </r>
  <r>
    <s v="ALCOA PREVI"/>
    <x v="2"/>
    <s v="ALCOA PREVI"/>
    <n v="9130"/>
    <x v="2"/>
    <x v="2"/>
    <x v="2"/>
  </r>
  <r>
    <s v="PREVICOKE BD"/>
    <x v="0"/>
    <s v="PREVICOKE"/>
    <n v="674"/>
    <x v="1"/>
    <x v="2"/>
    <x v="2"/>
  </r>
  <r>
    <s v="GRACE PREV"/>
    <x v="0"/>
    <s v="MULTIPENSIONS"/>
    <n v="96"/>
    <x v="1"/>
    <x v="2"/>
    <x v="1"/>
  </r>
  <r>
    <s v="BP PREV"/>
    <x v="2"/>
    <s v="MULTIPREV"/>
    <n v="244"/>
    <x v="2"/>
    <x v="2"/>
    <x v="1"/>
  </r>
  <r>
    <s v="BÁSICO"/>
    <x v="0"/>
    <s v="PREVI-SIEMENS"/>
    <n v="2205"/>
    <x v="1"/>
    <x v="2"/>
    <x v="3"/>
  </r>
  <r>
    <s v="PLANO SUPLEMENTAR"/>
    <x v="1"/>
    <s v="PREVI-SIEMENS"/>
    <n v="1911"/>
    <x v="1"/>
    <x v="2"/>
    <x v="3"/>
  </r>
  <r>
    <s v="FIEB"/>
    <x v="0"/>
    <s v="MULTIBRA"/>
    <n v="12"/>
    <x v="1"/>
    <x v="2"/>
    <x v="1"/>
  </r>
  <r>
    <s v="SESI - BA - PREVIND"/>
    <x v="0"/>
    <s v="MULTIBRA"/>
    <n v="112"/>
    <x v="1"/>
    <x v="2"/>
    <x v="1"/>
  </r>
  <r>
    <s v="CRYOVAC PREV"/>
    <x v="0"/>
    <s v="MULTIPREV"/>
    <n v="191"/>
    <x v="1"/>
    <x v="2"/>
    <x v="1"/>
  </r>
  <r>
    <s v="PREVIND SENAI/RS"/>
    <x v="0"/>
    <s v="INDUSPREVI"/>
    <n v="748"/>
    <x v="1"/>
    <x v="2"/>
    <x v="3"/>
  </r>
  <r>
    <s v="MAGNUS"/>
    <x v="1"/>
    <s v="BB PREVIDENCIA"/>
    <n v="14980"/>
    <x v="2"/>
    <x v="2"/>
    <x v="1"/>
  </r>
  <r>
    <s v="J&amp;H"/>
    <x v="1"/>
    <s v="MULTIPENSIONS"/>
    <n v="10435"/>
    <x v="1"/>
    <x v="2"/>
    <x v="1"/>
  </r>
  <r>
    <s v="PLANO I"/>
    <x v="0"/>
    <s v="ENERGISAPREV"/>
    <n v="348"/>
    <x v="1"/>
    <x v="2"/>
    <x v="3"/>
  </r>
  <r>
    <s v="LUFTHANSA"/>
    <x v="2"/>
    <s v="ICATUFMP"/>
    <n v="279"/>
    <x v="4"/>
    <x v="2"/>
    <x v="1"/>
  </r>
  <r>
    <s v="SENAI - ES"/>
    <x v="0"/>
    <s v="MULTIBRA"/>
    <n v="1"/>
    <x v="0"/>
    <x v="0"/>
    <x v="1"/>
  </r>
  <r>
    <s v="SESI - ES"/>
    <x v="0"/>
    <s v="MULTIBRA"/>
    <n v="11"/>
    <x v="0"/>
    <x v="0"/>
    <x v="1"/>
  </r>
  <r>
    <s v="PLANO MOBIL I"/>
    <x v="2"/>
    <s v="PREVIDEXXONMOBIL"/>
    <n v="18"/>
    <x v="1"/>
    <x v="2"/>
    <x v="2"/>
  </r>
  <r>
    <s v="GPP"/>
    <x v="1"/>
    <s v="GOODYEAR"/>
    <n v="0"/>
    <x v="4"/>
    <x v="2"/>
    <x v="4"/>
  </r>
  <r>
    <s v="GPP"/>
    <x v="1"/>
    <s v="MULTIPENSIONS"/>
    <n v="16763"/>
    <x v="4"/>
    <x v="2"/>
    <x v="1"/>
  </r>
  <r>
    <s v="PLANO DE APOSENTADORIA MERCER"/>
    <x v="1"/>
    <s v="MERCERPREV"/>
    <n v="411"/>
    <x v="2"/>
    <x v="2"/>
    <x v="2"/>
  </r>
  <r>
    <s v="SENAI RS"/>
    <x v="0"/>
    <s v="MULTIBRA"/>
    <n v="0"/>
    <x v="0"/>
    <x v="0"/>
    <x v="1"/>
  </r>
  <r>
    <s v="SHARPLES-STOKES S.A"/>
    <x v="2"/>
    <s v="MULTIBRA"/>
    <n v="0"/>
    <x v="0"/>
    <x v="0"/>
    <x v="1"/>
  </r>
  <r>
    <s v="ATOFINA BRASIL QUIMICA LTDA"/>
    <x v="2"/>
    <s v="MULTIBRA"/>
    <n v="0"/>
    <x v="0"/>
    <x v="0"/>
    <x v="1"/>
  </r>
  <r>
    <s v="WALLACE &amp; TIERNAN DO BRASIL INDUSTRIA E "/>
    <x v="2"/>
    <s v="MULTIBRA"/>
    <n v="0"/>
    <x v="0"/>
    <x v="0"/>
    <x v="1"/>
  </r>
  <r>
    <s v="EATONPREV"/>
    <x v="2"/>
    <s v="MULTIPREV"/>
    <n v="3451"/>
    <x v="2"/>
    <x v="2"/>
    <x v="1"/>
  </r>
  <r>
    <s v="LOSANGO I - PARTE BÁSICA"/>
    <x v="0"/>
    <s v="MULTIBRA INSTITUIDOR"/>
    <n v="30"/>
    <x v="0"/>
    <x v="0"/>
    <x v="2"/>
  </r>
  <r>
    <s v="PLANO BÁSICO ITAULAM"/>
    <x v="0"/>
    <s v="ITAU UNIBANCO"/>
    <n v="59"/>
    <x v="1"/>
    <x v="2"/>
    <x v="0"/>
  </r>
  <r>
    <s v="LOSANGO I - PARTE SUPLEMENTAR"/>
    <x v="1"/>
    <s v="MULTIBRA INSTITUIDOR"/>
    <n v="31"/>
    <x v="0"/>
    <x v="0"/>
    <x v="2"/>
  </r>
  <r>
    <s v="PLANO SUPLEMENTAR ITAULAM"/>
    <x v="2"/>
    <s v="ITAU UNIBANCO"/>
    <n v="57"/>
    <x v="1"/>
    <x v="2"/>
    <x v="0"/>
  </r>
  <r>
    <s v="DANAPREV"/>
    <x v="2"/>
    <s v="DANAPREV"/>
    <n v="12580"/>
    <x v="2"/>
    <x v="2"/>
    <x v="2"/>
  </r>
  <r>
    <s v="TEXPREV"/>
    <x v="2"/>
    <s v="TEXPREV"/>
    <n v="267"/>
    <x v="2"/>
    <x v="2"/>
    <x v="2"/>
  </r>
  <r>
    <s v="PREVDOW"/>
    <x v="1"/>
    <s v="PREVDOW"/>
    <n v="8466"/>
    <x v="2"/>
    <x v="2"/>
    <x v="3"/>
  </r>
  <r>
    <s v="VIVAPREV"/>
    <x v="1"/>
    <s v="VIVA"/>
    <n v="127478"/>
    <x v="2"/>
    <x v="2"/>
    <x v="3"/>
  </r>
  <r>
    <s v="PREVIND SESI/RS"/>
    <x v="0"/>
    <s v="INDUSPREVI"/>
    <n v="864"/>
    <x v="1"/>
    <x v="2"/>
    <x v="3"/>
  </r>
  <r>
    <s v="PLANO BÁSICO"/>
    <x v="0"/>
    <s v="SABESPREV"/>
    <n v="27120"/>
    <x v="1"/>
    <x v="1"/>
    <x v="1"/>
  </r>
  <r>
    <s v="PLANO DE BENEFÍCIOS BD"/>
    <x v="0"/>
    <s v="SUPREV"/>
    <n v="78"/>
    <x v="1"/>
    <x v="2"/>
    <x v="2"/>
  </r>
  <r>
    <s v="NADIRPREV"/>
    <x v="2"/>
    <s v="MULTIBRA"/>
    <n v="2437"/>
    <x v="2"/>
    <x v="2"/>
    <x v="1"/>
  </r>
  <r>
    <s v="SESI RS"/>
    <x v="0"/>
    <s v="MULTIBRA"/>
    <n v="0"/>
    <x v="0"/>
    <x v="0"/>
    <x v="1"/>
  </r>
  <r>
    <s v="BMP"/>
    <x v="2"/>
    <s v="FUNSSEST"/>
    <n v="1341"/>
    <x v="4"/>
    <x v="2"/>
    <x v="1"/>
  </r>
  <r>
    <s v="BMP"/>
    <x v="2"/>
    <s v="MULTIPENSIONS"/>
    <n v="0"/>
    <x v="4"/>
    <x v="2"/>
    <x v="1"/>
  </r>
  <r>
    <s v="BDR"/>
    <x v="0"/>
    <s v="FIOPREV"/>
    <n v="0"/>
    <x v="0"/>
    <x v="0"/>
    <x v="4"/>
  </r>
  <r>
    <s v="PLANO BÁSICO CREDICARD"/>
    <x v="0"/>
    <s v="CITIPREVI"/>
    <n v="0"/>
    <x v="0"/>
    <x v="0"/>
    <x v="3"/>
  </r>
  <r>
    <s v="PLANO SUPLEMENTAR CREDICARD"/>
    <x v="2"/>
    <s v="CITIPREVI"/>
    <n v="0"/>
    <x v="0"/>
    <x v="0"/>
    <x v="3"/>
  </r>
  <r>
    <s v="PBS-A"/>
    <x v="0"/>
    <s v="SISTEL"/>
    <n v="41841"/>
    <x v="1"/>
    <x v="2"/>
    <x v="1"/>
  </r>
  <r>
    <s v="BAHEMA - PLANO A"/>
    <x v="0"/>
    <s v="MULTIBRA"/>
    <n v="3"/>
    <x v="0"/>
    <x v="0"/>
    <x v="1"/>
  </r>
  <r>
    <s v="PBSRJU"/>
    <x v="0"/>
    <s v="SIAS"/>
    <n v="9654"/>
    <x v="2"/>
    <x v="1"/>
    <x v="2"/>
  </r>
  <r>
    <s v="FIBERPREV"/>
    <x v="2"/>
    <s v="MULTIBRA"/>
    <n v="1619"/>
    <x v="2"/>
    <x v="2"/>
    <x v="1"/>
  </r>
  <r>
    <s v="WSS"/>
    <x v="2"/>
    <s v="WEG"/>
    <n v="40663"/>
    <x v="2"/>
    <x v="2"/>
    <x v="3"/>
  </r>
  <r>
    <s v="ORICA"/>
    <x v="0"/>
    <s v="MULTIBRA"/>
    <n v="38"/>
    <x v="0"/>
    <x v="0"/>
    <x v="1"/>
  </r>
  <r>
    <s v="PLANO BÁSICO - BD"/>
    <x v="0"/>
    <s v="PREVI-ERICSSON"/>
    <n v="2146"/>
    <x v="1"/>
    <x v="2"/>
    <x v="3"/>
  </r>
  <r>
    <s v="PLANO SUPLEMENTAR - CV"/>
    <x v="2"/>
    <s v="PREVI-ERICSSON"/>
    <n v="1440"/>
    <x v="1"/>
    <x v="2"/>
    <x v="3"/>
  </r>
  <r>
    <s v="PLANO MAUÁ PREV"/>
    <x v="2"/>
    <s v="MAUA PREV"/>
    <n v="14462"/>
    <x v="2"/>
    <x v="2"/>
    <x v="2"/>
  </r>
  <r>
    <s v="PLANO B"/>
    <x v="0"/>
    <s v="AGROS"/>
    <n v="7672"/>
    <x v="1"/>
    <x v="1"/>
    <x v="2"/>
  </r>
  <r>
    <s v="PREVIMINAS"/>
    <x v="0"/>
    <s v="FUNDAÇÃO LIBERTAS"/>
    <n v="0"/>
    <x v="0"/>
    <x v="0"/>
    <x v="1"/>
  </r>
  <r>
    <s v="BAXTER"/>
    <x v="2"/>
    <s v="MULTIPREV"/>
    <n v="167"/>
    <x v="2"/>
    <x v="2"/>
    <x v="1"/>
  </r>
  <r>
    <s v="SUMITOMO MITSUI"/>
    <x v="1"/>
    <s v="MULTIPREV"/>
    <n v="189"/>
    <x v="2"/>
    <x v="2"/>
    <x v="1"/>
  </r>
  <r>
    <s v="PLANO DE APOSENTADORIA SEGURIDADE"/>
    <x v="2"/>
    <s v="SEGURIDADE"/>
    <n v="5727"/>
    <x v="4"/>
    <x v="2"/>
    <x v="2"/>
  </r>
  <r>
    <s v="PLANO RP4 - MGS"/>
    <x v="0"/>
    <s v="FUNDAÇÃO LIBERTAS"/>
    <n v="582"/>
    <x v="1"/>
    <x v="1"/>
    <x v="1"/>
  </r>
  <r>
    <s v="PLANO DE BENEFÍCIOS PREVIDENCIÁRIOS 001"/>
    <x v="0"/>
    <s v="PREVSAN"/>
    <n v="9788"/>
    <x v="2"/>
    <x v="1"/>
    <x v="3"/>
  </r>
  <r>
    <s v="ELSTER"/>
    <x v="1"/>
    <s v="MULTIBRA"/>
    <n v="35"/>
    <x v="0"/>
    <x v="0"/>
    <x v="1"/>
  </r>
  <r>
    <s v="PLANO DE APOSENTADORIA DA SANTANDERPREVI"/>
    <x v="2"/>
    <s v="SANTANDERPREVI"/>
    <n v="68307"/>
    <x v="1"/>
    <x v="2"/>
    <x v="1"/>
  </r>
  <r>
    <s v="PREVISC - SENAI-PI"/>
    <x v="0"/>
    <s v="PREVISC"/>
    <n v="46"/>
    <x v="1"/>
    <x v="2"/>
    <x v="3"/>
  </r>
  <r>
    <s v="MARSH"/>
    <x v="1"/>
    <s v="MULTIPENSIONS"/>
    <n v="0"/>
    <x v="0"/>
    <x v="0"/>
    <x v="1"/>
  </r>
  <r>
    <s v="ITOCHU"/>
    <x v="0"/>
    <s v="MULTIBRA"/>
    <n v="75"/>
    <x v="0"/>
    <x v="0"/>
    <x v="1"/>
  </r>
  <r>
    <s v="PLANO I"/>
    <x v="0"/>
    <s v="METRUS"/>
    <n v="9109"/>
    <x v="1"/>
    <x v="1"/>
    <x v="1"/>
  </r>
  <r>
    <s v="PLANO COMPL. BENEF. PREV. DA FACEB"/>
    <x v="0"/>
    <s v="FACEB"/>
    <n v="291"/>
    <x v="1"/>
    <x v="1"/>
    <x v="3"/>
  </r>
  <r>
    <s v="SKY"/>
    <x v="1"/>
    <s v="MULTIBRA"/>
    <n v="1"/>
    <x v="0"/>
    <x v="0"/>
    <x v="1"/>
  </r>
  <r>
    <s v="PLANO DE BENEFÍCIOS"/>
    <x v="2"/>
    <s v="INOVAR PREVIDENCIA"/>
    <n v="10069"/>
    <x v="2"/>
    <x v="2"/>
    <x v="3"/>
  </r>
  <r>
    <s v="PLANO DE BENEFÍCIOS DEUTSCHE BANK"/>
    <x v="2"/>
    <s v="MULTIPREV"/>
    <n v="820"/>
    <x v="2"/>
    <x v="2"/>
    <x v="1"/>
  </r>
  <r>
    <s v="CEMAT BD - I"/>
    <x v="0"/>
    <s v="ENERGISAPREV"/>
    <n v="128"/>
    <x v="1"/>
    <x v="2"/>
    <x v="3"/>
  </r>
  <r>
    <s v="PB"/>
    <x v="0"/>
    <s v="FUNEPP"/>
    <n v="59"/>
    <x v="0"/>
    <x v="0"/>
    <x v="3"/>
  </r>
  <r>
    <s v="PS"/>
    <x v="2"/>
    <s v="FUNEPP"/>
    <n v="11"/>
    <x v="0"/>
    <x v="0"/>
    <x v="3"/>
  </r>
  <r>
    <s v="PREVISC - FECOMERCIO / SESC - SC"/>
    <x v="0"/>
    <s v="PREVISC"/>
    <n v="0"/>
    <x v="0"/>
    <x v="0"/>
    <x v="3"/>
  </r>
  <r>
    <s v="ESSILOR"/>
    <x v="1"/>
    <s v="IFM"/>
    <n v="3209"/>
    <x v="4"/>
    <x v="2"/>
    <x v="1"/>
  </r>
  <r>
    <s v="TAP AIR"/>
    <x v="2"/>
    <s v="MULTIBRA"/>
    <n v="194"/>
    <x v="2"/>
    <x v="2"/>
    <x v="1"/>
  </r>
  <r>
    <s v="HERINGPREV"/>
    <x v="2"/>
    <s v="MULTIPENSIONS"/>
    <n v="10772"/>
    <x v="2"/>
    <x v="2"/>
    <x v="1"/>
  </r>
  <r>
    <s v="PLANO DE BENEFÍCIOS BUNGE"/>
    <x v="2"/>
    <s v="BUNGEPREV"/>
    <n v="36871"/>
    <x v="2"/>
    <x v="2"/>
    <x v="3"/>
  </r>
  <r>
    <s v="CONCREMAT"/>
    <x v="2"/>
    <s v="MULTIPENSIONS"/>
    <n v="2265"/>
    <x v="4"/>
    <x v="2"/>
    <x v="1"/>
  </r>
  <r>
    <s v="MCPREV"/>
    <x v="1"/>
    <s v="IFM"/>
    <n v="8351"/>
    <x v="2"/>
    <x v="2"/>
    <x v="1"/>
  </r>
  <r>
    <s v="PORTOPREV"/>
    <x v="2"/>
    <s v="PORTOPREV"/>
    <n v="9992"/>
    <x v="1"/>
    <x v="2"/>
    <x v="3"/>
  </r>
  <r>
    <s v="PLANO DE APOSENTADORIA"/>
    <x v="2"/>
    <s v="CP PREV"/>
    <n v="8141"/>
    <x v="2"/>
    <x v="2"/>
    <x v="2"/>
  </r>
  <r>
    <s v="CABOT"/>
    <x v="2"/>
    <s v="MULTIPREV"/>
    <n v="944"/>
    <x v="2"/>
    <x v="2"/>
    <x v="1"/>
  </r>
  <r>
    <s v="PREVMETAL"/>
    <x v="2"/>
    <s v="MULTIBRA"/>
    <n v="937"/>
    <x v="1"/>
    <x v="2"/>
    <x v="1"/>
  </r>
  <r>
    <s v="NOVOZYMES"/>
    <x v="2"/>
    <s v="MULTIPREV"/>
    <n v="719"/>
    <x v="2"/>
    <x v="2"/>
    <x v="1"/>
  </r>
  <r>
    <s v="NALCO"/>
    <x v="2"/>
    <s v="MULTIBRA"/>
    <n v="44"/>
    <x v="0"/>
    <x v="0"/>
    <x v="1"/>
  </r>
  <r>
    <s v="GEBSA PREV"/>
    <x v="2"/>
    <s v="GEBSA-PREV"/>
    <n v="17040"/>
    <x v="2"/>
    <x v="2"/>
    <x v="3"/>
  </r>
  <r>
    <s v="PLANO 1"/>
    <x v="0"/>
    <s v="FUNDIAGUA"/>
    <n v="89"/>
    <x v="2"/>
    <x v="1"/>
    <x v="3"/>
  </r>
  <r>
    <s v="VCNE"/>
    <x v="1"/>
    <s v="FUNSEJEM"/>
    <n v="436"/>
    <x v="1"/>
    <x v="2"/>
    <x v="3"/>
  </r>
  <r>
    <s v="NOVO NORDISK"/>
    <x v="2"/>
    <s v="MULTIPREV"/>
    <n v="1196"/>
    <x v="2"/>
    <x v="2"/>
    <x v="1"/>
  </r>
  <r>
    <s v="CGU COMPANHIA DE SEGUROS"/>
    <x v="2"/>
    <s v="MULTIBRA"/>
    <n v="0"/>
    <x v="0"/>
    <x v="0"/>
    <x v="1"/>
  </r>
  <r>
    <s v="RANDONPREV"/>
    <x v="2"/>
    <s v="RANDONPREV"/>
    <n v="41709"/>
    <x v="2"/>
    <x v="2"/>
    <x v="2"/>
  </r>
  <r>
    <s v="MERCURIO"/>
    <x v="1"/>
    <s v="MULTIPLA"/>
    <n v="155"/>
    <x v="2"/>
    <x v="2"/>
    <x v="3"/>
  </r>
  <r>
    <s v="PREVISENAC"/>
    <x v="2"/>
    <s v="MULTIPLA"/>
    <n v="18867"/>
    <x v="2"/>
    <x v="2"/>
    <x v="3"/>
  </r>
  <r>
    <s v="PREVISESC"/>
    <x v="2"/>
    <s v="MULTIPLA"/>
    <n v="15936"/>
    <x v="2"/>
    <x v="2"/>
    <x v="3"/>
  </r>
  <r>
    <s v="PLANO BANESPREV II"/>
    <x v="0"/>
    <s v="BANESPREV"/>
    <n v="19779"/>
    <x v="1"/>
    <x v="2"/>
    <x v="0"/>
  </r>
  <r>
    <s v="LUBRIZOL PREV"/>
    <x v="2"/>
    <s v="MULTIPENSIONS"/>
    <n v="242"/>
    <x v="4"/>
    <x v="2"/>
    <x v="1"/>
  </r>
  <r>
    <s v="PLANO RIOTRILHOS"/>
    <x v="2"/>
    <s v="REFER"/>
    <n v="2039"/>
    <x v="2"/>
    <x v="1"/>
    <x v="1"/>
  </r>
  <r>
    <s v="PLANO DE APOSENTADORA"/>
    <x v="2"/>
    <s v="LILLYPREV"/>
    <n v="1832"/>
    <x v="2"/>
    <x v="2"/>
    <x v="2"/>
  </r>
  <r>
    <s v="PLANO DIAGEO"/>
    <x v="2"/>
    <s v="MULTIPREV"/>
    <n v="321"/>
    <x v="1"/>
    <x v="2"/>
    <x v="1"/>
  </r>
  <r>
    <s v="DIAGEO SUPLEMENTAR"/>
    <x v="2"/>
    <s v="MULTIPREV"/>
    <n v="429"/>
    <x v="2"/>
    <x v="2"/>
    <x v="1"/>
  </r>
  <r>
    <s v="PLANO PRODEMGE"/>
    <x v="0"/>
    <s v="FUNDAÇÃO LIBERTAS"/>
    <n v="27"/>
    <x v="1"/>
    <x v="1"/>
    <x v="1"/>
  </r>
  <r>
    <s v="PLANO SOUTH32"/>
    <x v="0"/>
    <s v="IFM"/>
    <n v="108"/>
    <x v="2"/>
    <x v="2"/>
    <x v="1"/>
  </r>
  <r>
    <s v="TENNECO"/>
    <x v="2"/>
    <s v="MULTIPREV"/>
    <n v="7453"/>
    <x v="2"/>
    <x v="2"/>
    <x v="1"/>
  </r>
  <r>
    <s v="PLANO VIKINGPREV"/>
    <x v="2"/>
    <s v="VIKINGPREV"/>
    <n v="6709"/>
    <x v="2"/>
    <x v="2"/>
    <x v="3"/>
  </r>
  <r>
    <s v="PREVISC - SENAI-MA"/>
    <x v="0"/>
    <s v="PREVISC"/>
    <n v="108"/>
    <x v="1"/>
    <x v="2"/>
    <x v="3"/>
  </r>
  <r>
    <s v="PLANO BÁSICO"/>
    <x v="0"/>
    <s v="UNIPREVI"/>
    <n v="82"/>
    <x v="2"/>
    <x v="2"/>
    <x v="2"/>
  </r>
  <r>
    <s v="ACEPREV"/>
    <x v="2"/>
    <s v="ACEPREV"/>
    <n v="10729"/>
    <x v="2"/>
    <x v="2"/>
    <x v="3"/>
  </r>
  <r>
    <s v="PLANO FUNTERRA PREV"/>
    <x v="1"/>
    <s v="BB PREVIDENCIA"/>
    <n v="486"/>
    <x v="1"/>
    <x v="2"/>
    <x v="1"/>
  </r>
  <r>
    <s v="PB DME"/>
    <x v="0"/>
    <s v="SUPREV"/>
    <n v="20"/>
    <x v="1"/>
    <x v="2"/>
    <x v="2"/>
  </r>
  <r>
    <s v="AZENPREV"/>
    <x v="2"/>
    <s v="IFM"/>
    <n v="3072"/>
    <x v="2"/>
    <x v="2"/>
    <x v="1"/>
  </r>
  <r>
    <s v="BD I - SISTEMA FIRJAN"/>
    <x v="0"/>
    <s v="PREVINDUS"/>
    <n v="1810"/>
    <x v="1"/>
    <x v="2"/>
    <x v="3"/>
  </r>
  <r>
    <s v="PREVTOWERS"/>
    <x v="2"/>
    <s v="MULTIPREV"/>
    <n v="271"/>
    <x v="2"/>
    <x v="2"/>
    <x v="1"/>
  </r>
  <r>
    <s v="PLANO II - AEROMOT"/>
    <x v="2"/>
    <s v="AERUS"/>
    <n v="290"/>
    <x v="0"/>
    <x v="0"/>
    <x v="4"/>
  </r>
  <r>
    <s v="PLANO II - INTERBRASIL"/>
    <x v="2"/>
    <s v="AERUS"/>
    <n v="9"/>
    <x v="0"/>
    <x v="0"/>
    <x v="4"/>
  </r>
  <r>
    <s v="PLANO II - TRANSBRASIL"/>
    <x v="2"/>
    <s v="AERUS"/>
    <n v="606"/>
    <x v="0"/>
    <x v="0"/>
    <x v="4"/>
  </r>
  <r>
    <s v="PLANO VEXTY"/>
    <x v="1"/>
    <s v="VEXTY"/>
    <n v="16294"/>
    <x v="2"/>
    <x v="2"/>
    <x v="1"/>
  </r>
  <r>
    <s v="BD"/>
    <x v="0"/>
    <s v="CAPITAL PREV"/>
    <n v="2982"/>
    <x v="1"/>
    <x v="1"/>
    <x v="2"/>
  </r>
  <r>
    <s v="PREVI-FIERN BD"/>
    <x v="0"/>
    <s v="MULTIBRA"/>
    <n v="147"/>
    <x v="4"/>
    <x v="2"/>
    <x v="1"/>
  </r>
  <r>
    <s v="BD I - SEBRAE - RJ"/>
    <x v="0"/>
    <s v="PREVINDUS"/>
    <n v="21"/>
    <x v="1"/>
    <x v="2"/>
    <x v="3"/>
  </r>
  <r>
    <s v="PLANO DE BENEFÍCIOS AIR PRODUCTS"/>
    <x v="2"/>
    <s v="MULTIPREV"/>
    <n v="656"/>
    <x v="2"/>
    <x v="2"/>
    <x v="1"/>
  </r>
  <r>
    <s v="PETROCOQUE"/>
    <x v="2"/>
    <s v="MULTIBRA"/>
    <n v="15"/>
    <x v="1"/>
    <x v="2"/>
    <x v="1"/>
  </r>
  <r>
    <s v="ACTARIS"/>
    <x v="2"/>
    <s v="MULTIBRA"/>
    <n v="1613"/>
    <x v="2"/>
    <x v="2"/>
    <x v="1"/>
  </r>
  <r>
    <s v="PLANO DA ANBIMA"/>
    <x v="1"/>
    <s v="IFM"/>
    <n v="722"/>
    <x v="2"/>
    <x v="2"/>
    <x v="1"/>
  </r>
  <r>
    <s v="ARCH"/>
    <x v="2"/>
    <s v="MULTIBRA"/>
    <n v="558"/>
    <x v="2"/>
    <x v="2"/>
    <x v="1"/>
  </r>
  <r>
    <s v="PB ANCOR"/>
    <x v="1"/>
    <s v="IFM"/>
    <n v="0"/>
    <x v="0"/>
    <x v="0"/>
    <x v="1"/>
  </r>
  <r>
    <s v="B3"/>
    <x v="1"/>
    <s v="IFM"/>
    <n v="7098"/>
    <x v="2"/>
    <x v="2"/>
    <x v="1"/>
  </r>
  <r>
    <s v="PB BOVESPA"/>
    <x v="1"/>
    <s v="IFM"/>
    <n v="422"/>
    <x v="2"/>
    <x v="2"/>
    <x v="1"/>
  </r>
  <r>
    <s v="CV"/>
    <x v="2"/>
    <s v="PREVIP"/>
    <n v="10784"/>
    <x v="2"/>
    <x v="2"/>
    <x v="2"/>
  </r>
  <r>
    <s v="PFBD"/>
    <x v="0"/>
    <s v="FABASA"/>
    <n v="503"/>
    <x v="1"/>
    <x v="1"/>
    <x v="3"/>
  </r>
  <r>
    <s v="ALLIED DOMECQ"/>
    <x v="2"/>
    <s v="MULTIBRA"/>
    <n v="0"/>
    <x v="0"/>
    <x v="0"/>
    <x v="1"/>
  </r>
  <r>
    <s v="PLANO"/>
    <x v="2"/>
    <s v="MULTIPENSIONS"/>
    <n v="6201"/>
    <x v="2"/>
    <x v="2"/>
    <x v="1"/>
  </r>
  <r>
    <s v="PLANO CENIBRA"/>
    <x v="2"/>
    <s v="VALIA"/>
    <n v="113"/>
    <x v="1"/>
    <x v="2"/>
    <x v="0"/>
  </r>
  <r>
    <s v="PROPEX DO BRASIL"/>
    <x v="0"/>
    <s v="MULTIBRA"/>
    <n v="14"/>
    <x v="0"/>
    <x v="0"/>
    <x v="1"/>
  </r>
  <r>
    <s v="COMCAPREV"/>
    <x v="0"/>
    <s v="FUMPRESC"/>
    <n v="14"/>
    <x v="1"/>
    <x v="1"/>
    <x v="2"/>
  </r>
  <r>
    <s v="BO PAPER"/>
    <x v="2"/>
    <s v="IFM"/>
    <n v="571"/>
    <x v="2"/>
    <x v="2"/>
    <x v="1"/>
  </r>
  <r>
    <s v="MARCOPREV"/>
    <x v="0"/>
    <s v="MARCOPREV"/>
    <n v="15031"/>
    <x v="1"/>
    <x v="2"/>
    <x v="2"/>
  </r>
  <r>
    <s v="MARCOPREV"/>
    <x v="2"/>
    <s v="MARCOPREV"/>
    <n v="486"/>
    <x v="2"/>
    <x v="2"/>
    <x v="2"/>
  </r>
  <r>
    <s v="TRAMONTINAPREV"/>
    <x v="2"/>
    <s v="TRAMONTINAPREV"/>
    <n v="20541"/>
    <x v="2"/>
    <x v="2"/>
    <x v="2"/>
  </r>
  <r>
    <s v="ROCHEPREV"/>
    <x v="2"/>
    <s v="ROCHEPREV"/>
    <n v="4032"/>
    <x v="2"/>
    <x v="2"/>
    <x v="2"/>
  </r>
  <r>
    <s v="GIVAUDAN"/>
    <x v="1"/>
    <s v="MULTIPREV"/>
    <n v="504"/>
    <x v="2"/>
    <x v="2"/>
    <x v="1"/>
  </r>
  <r>
    <s v="PLANO DE APOSENTADORIA"/>
    <x v="1"/>
    <s v="TETRA PAK PREV"/>
    <n v="4810"/>
    <x v="2"/>
    <x v="2"/>
    <x v="2"/>
  </r>
  <r>
    <s v="FPP"/>
    <x v="2"/>
    <s v="FPP"/>
    <n v="6128"/>
    <x v="2"/>
    <x v="2"/>
    <x v="4"/>
  </r>
  <r>
    <s v="VISTEONPREV"/>
    <x v="2"/>
    <s v="VBPP"/>
    <n v="2818"/>
    <x v="2"/>
    <x v="2"/>
    <x v="2"/>
  </r>
  <r>
    <s v="BOTICARIO PREV"/>
    <x v="1"/>
    <s v="BOTICARIO PREV"/>
    <n v="22707"/>
    <x v="2"/>
    <x v="2"/>
    <x v="2"/>
  </r>
  <r>
    <s v="FM"/>
    <x v="1"/>
    <s v="MULTIPREV"/>
    <n v="79"/>
    <x v="2"/>
    <x v="2"/>
    <x v="1"/>
  </r>
  <r>
    <s v="PLANO MISTO"/>
    <x v="2"/>
    <s v="CBS"/>
    <n v="15776"/>
    <x v="1"/>
    <x v="2"/>
    <x v="1"/>
  </r>
  <r>
    <s v="IBM - CD"/>
    <x v="1"/>
    <s v="IBM"/>
    <n v="21179"/>
    <x v="2"/>
    <x v="2"/>
    <x v="3"/>
  </r>
  <r>
    <s v="SAP"/>
    <x v="2"/>
    <s v="MULTIBRA"/>
    <n v="0"/>
    <x v="0"/>
    <x v="0"/>
    <x v="1"/>
  </r>
  <r>
    <s v="JPMORGANCHASE"/>
    <x v="2"/>
    <s v="MULTIPREV"/>
    <n v="1722"/>
    <x v="2"/>
    <x v="2"/>
    <x v="1"/>
  </r>
  <r>
    <s v="SPIRAXPREV"/>
    <x v="2"/>
    <s v="MULTIPREV"/>
    <n v="630"/>
    <x v="2"/>
    <x v="2"/>
    <x v="1"/>
  </r>
  <r>
    <s v="SUPLEMENTAR"/>
    <x v="2"/>
    <s v="MULTIPENSIONS"/>
    <n v="1100"/>
    <x v="2"/>
    <x v="2"/>
    <x v="1"/>
  </r>
  <r>
    <s v="EDSERJ PREV"/>
    <x v="2"/>
    <s v="BB PREVIDENCIA"/>
    <n v="568"/>
    <x v="2"/>
    <x v="2"/>
    <x v="1"/>
  </r>
  <r>
    <s v="PLANO FGV"/>
    <x v="1"/>
    <s v="FGV-PREVI"/>
    <n v="6193"/>
    <x v="2"/>
    <x v="2"/>
    <x v="2"/>
  </r>
  <r>
    <s v="PREVILEAF"/>
    <x v="2"/>
    <s v="MULTIPREV"/>
    <n v="653"/>
    <x v="2"/>
    <x v="2"/>
    <x v="1"/>
  </r>
  <r>
    <s v="BD EQUATORIAL ALAGOAS"/>
    <x v="0"/>
    <s v="EQTPREV"/>
    <n v="452"/>
    <x v="2"/>
    <x v="2"/>
    <x v="3"/>
  </r>
  <r>
    <s v="BD I - SENAC - ARRJ"/>
    <x v="0"/>
    <s v="PREVINDUS"/>
    <n v="276"/>
    <x v="1"/>
    <x v="2"/>
    <x v="3"/>
  </r>
  <r>
    <s v="EMBAIXADA DOS EUA"/>
    <x v="2"/>
    <s v="MULTIPREV"/>
    <n v="2842"/>
    <x v="2"/>
    <x v="2"/>
    <x v="1"/>
  </r>
  <r>
    <s v="FIA"/>
    <x v="1"/>
    <s v="MULTIBRA"/>
    <n v="310"/>
    <x v="2"/>
    <x v="2"/>
    <x v="1"/>
  </r>
  <r>
    <s v="PLANO HPE PREV"/>
    <x v="2"/>
    <s v="VALUE PREV"/>
    <n v="2417"/>
    <x v="2"/>
    <x v="2"/>
    <x v="3"/>
  </r>
  <r>
    <s v="PB II"/>
    <x v="0"/>
    <s v="BANESPREV"/>
    <n v="1322"/>
    <x v="2"/>
    <x v="2"/>
    <x v="0"/>
  </r>
  <r>
    <s v="PB III"/>
    <x v="2"/>
    <s v="BANESPREV"/>
    <n v="4962"/>
    <x v="2"/>
    <x v="2"/>
    <x v="0"/>
  </r>
  <r>
    <s v="RBS PREV"/>
    <x v="2"/>
    <s v="RBS PREV"/>
    <n v="8984"/>
    <x v="2"/>
    <x v="2"/>
    <x v="2"/>
  </r>
  <r>
    <s v="00002"/>
    <x v="1"/>
    <s v="PRHOSPER"/>
    <n v="3094"/>
    <x v="1"/>
    <x v="2"/>
    <x v="3"/>
  </r>
  <r>
    <s v="PB SINDIVAL"/>
    <x v="1"/>
    <s v="IFM"/>
    <n v="0"/>
    <x v="0"/>
    <x v="0"/>
    <x v="1"/>
  </r>
  <r>
    <s v="PB SOUZA BARROS"/>
    <x v="1"/>
    <s v="IFM"/>
    <n v="5"/>
    <x v="3"/>
    <x v="2"/>
    <x v="1"/>
  </r>
  <r>
    <s v="USIPREV"/>
    <x v="2"/>
    <s v="PREVIDÊNCIA USIMINAS"/>
    <n v="46229"/>
    <x v="2"/>
    <x v="2"/>
    <x v="1"/>
  </r>
  <r>
    <s v="SARAHPREV"/>
    <x v="2"/>
    <s v="BB PREVIDENCIA"/>
    <n v="0"/>
    <x v="4"/>
    <x v="2"/>
    <x v="1"/>
  </r>
  <r>
    <s v="SARAHPREV"/>
    <x v="2"/>
    <s v="SARAH PREVIDÊNCIA"/>
    <n v="10611"/>
    <x v="4"/>
    <x v="2"/>
    <x v="3"/>
  </r>
  <r>
    <s v="FUJITSU"/>
    <x v="2"/>
    <s v="MULTIBRA"/>
    <n v="221"/>
    <x v="2"/>
    <x v="2"/>
    <x v="1"/>
  </r>
  <r>
    <s v="PLANO BÁSICO"/>
    <x v="0"/>
    <s v="PREVICEL"/>
    <n v="2060"/>
    <x v="2"/>
    <x v="1"/>
    <x v="2"/>
  </r>
  <r>
    <s v="INSTITUTO AMBEV"/>
    <x v="1"/>
    <s v="INSTITUTO AMBEV"/>
    <n v="8935"/>
    <x v="2"/>
    <x v="2"/>
    <x v="3"/>
  </r>
  <r>
    <s v="PLANO CARBOPREV"/>
    <x v="0"/>
    <s v="CARBOPREV"/>
    <n v="2296"/>
    <x v="2"/>
    <x v="2"/>
    <x v="2"/>
  </r>
  <r>
    <s v="CPRM PREV"/>
    <x v="2"/>
    <s v="BB PREVIDENCIA"/>
    <n v="4909"/>
    <x v="2"/>
    <x v="2"/>
    <x v="1"/>
  </r>
  <r>
    <s v="ALL MALHA OESTE"/>
    <x v="2"/>
    <s v="MULTIBRA"/>
    <n v="90"/>
    <x v="1"/>
    <x v="2"/>
    <x v="1"/>
  </r>
  <r>
    <s v="MISTO"/>
    <x v="2"/>
    <s v="CELOS"/>
    <n v="15729"/>
    <x v="2"/>
    <x v="1"/>
    <x v="1"/>
  </r>
  <r>
    <s v="TRANSITÓRIO"/>
    <x v="0"/>
    <s v="CELOS"/>
    <n v="3612"/>
    <x v="1"/>
    <x v="1"/>
    <x v="1"/>
  </r>
  <r>
    <s v="BSH"/>
    <x v="1"/>
    <s v="MULTIBRA"/>
    <n v="1912"/>
    <x v="0"/>
    <x v="0"/>
    <x v="1"/>
  </r>
  <r>
    <s v="FOLHAPREV"/>
    <x v="2"/>
    <s v="MULTIPENSIONS"/>
    <n v="15068"/>
    <x v="2"/>
    <x v="2"/>
    <x v="1"/>
  </r>
  <r>
    <s v="BD II - SESC - ARRJ"/>
    <x v="0"/>
    <s v="PREVINDUS"/>
    <n v="773"/>
    <x v="1"/>
    <x v="2"/>
    <x v="3"/>
  </r>
  <r>
    <s v="PLANO EQUATORIAL BD"/>
    <x v="0"/>
    <s v="EQTPREV"/>
    <n v="742"/>
    <x v="1"/>
    <x v="2"/>
    <x v="3"/>
  </r>
  <r>
    <s v="INVENSYS"/>
    <x v="1"/>
    <s v="MULTIPREV"/>
    <n v="0"/>
    <x v="0"/>
    <x v="0"/>
    <x v="1"/>
  </r>
  <r>
    <s v="PCD"/>
    <x v="1"/>
    <s v="FASC"/>
    <n v="15598"/>
    <x v="2"/>
    <x v="2"/>
    <x v="3"/>
  </r>
  <r>
    <s v="MONGERAL"/>
    <x v="2"/>
    <s v="MONGERAL"/>
    <n v="30"/>
    <x v="1"/>
    <x v="2"/>
    <x v="2"/>
  </r>
  <r>
    <s v="AESPM"/>
    <x v="2"/>
    <s v="IFM"/>
    <n v="2472"/>
    <x v="4"/>
    <x v="2"/>
    <x v="1"/>
  </r>
  <r>
    <s v="AURORA PREV"/>
    <x v="2"/>
    <s v="BB PREVIDENCIA"/>
    <n v="65174"/>
    <x v="2"/>
    <x v="2"/>
    <x v="1"/>
  </r>
  <r>
    <s v="BIPREV"/>
    <x v="2"/>
    <s v="MULTIBRA"/>
    <n v="2122"/>
    <x v="2"/>
    <x v="2"/>
    <x v="1"/>
  </r>
  <r>
    <s v="PLANO A"/>
    <x v="2"/>
    <s v="PREVI NOVARTIS"/>
    <n v="1411"/>
    <x v="2"/>
    <x v="2"/>
    <x v="3"/>
  </r>
  <r>
    <s v="HUNTSMAN 1"/>
    <x v="2"/>
    <s v="MULTIBRA"/>
    <n v="132"/>
    <x v="1"/>
    <x v="2"/>
    <x v="1"/>
  </r>
  <r>
    <s v="PLANO BORBOREMA"/>
    <x v="0"/>
    <s v="ENERGISAPREV"/>
    <n v="0"/>
    <x v="0"/>
    <x v="0"/>
    <x v="3"/>
  </r>
  <r>
    <s v="BRASILSAT"/>
    <x v="2"/>
    <s v="FUND. BRASILSAT"/>
    <n v="264"/>
    <x v="2"/>
    <x v="2"/>
    <x v="2"/>
  </r>
  <r>
    <s v="SWPREV"/>
    <x v="2"/>
    <s v="IFM"/>
    <n v="2932"/>
    <x v="2"/>
    <x v="2"/>
    <x v="1"/>
  </r>
  <r>
    <s v="ARYSTA PREV BD"/>
    <x v="0"/>
    <s v="BB PREVIDENCIA"/>
    <n v="43"/>
    <x v="2"/>
    <x v="2"/>
    <x v="1"/>
  </r>
  <r>
    <s v="UNISUL"/>
    <x v="0"/>
    <s v="PREVUNISUL"/>
    <n v="288"/>
    <x v="1"/>
    <x v="2"/>
    <x v="2"/>
  </r>
  <r>
    <s v="PECÚLIO"/>
    <x v="0"/>
    <s v="CELOS"/>
    <n v="3978"/>
    <x v="0"/>
    <x v="0"/>
    <x v="1"/>
  </r>
  <r>
    <s v="PLANO SÃO FERNANDO"/>
    <x v="2"/>
    <s v="MULTIPENSIONS"/>
    <n v="573"/>
    <x v="4"/>
    <x v="2"/>
    <x v="1"/>
  </r>
  <r>
    <s v="B"/>
    <x v="2"/>
    <s v="FORLUZ"/>
    <n v="38078"/>
    <x v="2"/>
    <x v="1"/>
    <x v="0"/>
  </r>
  <r>
    <s v="A"/>
    <x v="0"/>
    <s v="FORLUZ"/>
    <n v="21656"/>
    <x v="1"/>
    <x v="1"/>
    <x v="0"/>
  </r>
  <r>
    <s v="PLANO C"/>
    <x v="2"/>
    <s v="BRASLIGHT"/>
    <n v="7109"/>
    <x v="1"/>
    <x v="2"/>
    <x v="1"/>
  </r>
  <r>
    <s v="PREVISC - SISTEMA FIEP"/>
    <x v="2"/>
    <s v="PREVISC"/>
    <n v="7465"/>
    <x v="2"/>
    <x v="2"/>
    <x v="3"/>
  </r>
  <r>
    <s v="UT"/>
    <x v="2"/>
    <s v="UNISYS-PREVI"/>
    <n v="2"/>
    <x v="2"/>
    <x v="2"/>
    <x v="2"/>
  </r>
  <r>
    <s v="PORTOBELLO"/>
    <x v="2"/>
    <s v="MULTIPENSIONS"/>
    <n v="4875"/>
    <x v="2"/>
    <x v="2"/>
    <x v="1"/>
  </r>
  <r>
    <s v="FUTURO INTELIGENTE"/>
    <x v="2"/>
    <s v="ITAU UNIBANCO"/>
    <n v="9731"/>
    <x v="1"/>
    <x v="2"/>
    <x v="0"/>
  </r>
  <r>
    <s v="PB TALARICO"/>
    <x v="1"/>
    <s v="IFM"/>
    <n v="0"/>
    <x v="0"/>
    <x v="0"/>
    <x v="1"/>
  </r>
  <r>
    <s v="PREVILOR"/>
    <x v="1"/>
    <s v="MULTIPREV"/>
    <n v="7170"/>
    <x v="2"/>
    <x v="2"/>
    <x v="1"/>
  </r>
  <r>
    <s v="MILLIPORE"/>
    <x v="1"/>
    <s v="MULTIBRA"/>
    <n v="30"/>
    <x v="0"/>
    <x v="0"/>
    <x v="1"/>
  </r>
  <r>
    <s v="ALUMNI"/>
    <x v="1"/>
    <s v="MULTIBRA"/>
    <n v="10"/>
    <x v="0"/>
    <x v="0"/>
    <x v="1"/>
  </r>
  <r>
    <s v="ITAUBANK"/>
    <x v="1"/>
    <s v="ITAU UNIBANCO"/>
    <n v="2370"/>
    <x v="1"/>
    <x v="2"/>
    <x v="0"/>
  </r>
  <r>
    <s v="ASTRA"/>
    <x v="2"/>
    <s v="MULTIBRA"/>
    <n v="0"/>
    <x v="0"/>
    <x v="0"/>
    <x v="1"/>
  </r>
  <r>
    <s v="RP6 - IMA"/>
    <x v="0"/>
    <s v="FUNDAÇÃO LIBERTAS"/>
    <n v="0"/>
    <x v="0"/>
    <x v="0"/>
    <x v="1"/>
  </r>
  <r>
    <s v="SESC/ES"/>
    <x v="0"/>
    <s v="MULTIBRA"/>
    <n v="70"/>
    <x v="0"/>
    <x v="0"/>
    <x v="1"/>
  </r>
  <r>
    <s v="03-A"/>
    <x v="0"/>
    <s v="PREVINORTE"/>
    <n v="48"/>
    <x v="1"/>
    <x v="1"/>
    <x v="3"/>
  </r>
  <r>
    <s v="02-A"/>
    <x v="0"/>
    <s v="PREVINORTE"/>
    <n v="99"/>
    <x v="1"/>
    <x v="1"/>
    <x v="3"/>
  </r>
  <r>
    <s v="MESSIUS"/>
    <x v="2"/>
    <s v="MULTIPENSIONS"/>
    <n v="769"/>
    <x v="2"/>
    <x v="2"/>
    <x v="1"/>
  </r>
  <r>
    <s v="MARTINSPREV"/>
    <x v="2"/>
    <s v="MULTIPENSIONS"/>
    <n v="8677"/>
    <x v="2"/>
    <x v="2"/>
    <x v="1"/>
  </r>
  <r>
    <s v="PLANO II"/>
    <x v="2"/>
    <s v="BANESES"/>
    <n v="8805"/>
    <x v="1"/>
    <x v="1"/>
    <x v="3"/>
  </r>
  <r>
    <s v="PLANO 35% M S"/>
    <x v="0"/>
    <s v="CBS"/>
    <n v="15106"/>
    <x v="1"/>
    <x v="2"/>
    <x v="1"/>
  </r>
  <r>
    <s v="UNIQEMA"/>
    <x v="1"/>
    <s v="MULTIBRA"/>
    <n v="0"/>
    <x v="0"/>
    <x v="0"/>
    <x v="1"/>
  </r>
  <r>
    <s v="PLANO II"/>
    <x v="2"/>
    <s v="ENERPREV"/>
    <n v="2738"/>
    <x v="1"/>
    <x v="2"/>
    <x v="1"/>
  </r>
  <r>
    <s v="DESERETPREV"/>
    <x v="2"/>
    <s v="MULTIPREV"/>
    <n v="6769"/>
    <x v="2"/>
    <x v="2"/>
    <x v="1"/>
  </r>
  <r>
    <s v="DANKA"/>
    <x v="1"/>
    <s v="MULTIBRA"/>
    <n v="10"/>
    <x v="0"/>
    <x v="0"/>
    <x v="1"/>
  </r>
  <r>
    <s v="FUNSSEST - PLANO IV"/>
    <x v="1"/>
    <s v="FUNSSEST"/>
    <n v="3889"/>
    <x v="1"/>
    <x v="2"/>
    <x v="1"/>
  </r>
  <r>
    <s v="PLANO DE BENEFÍCIOS"/>
    <x v="0"/>
    <s v="FUNSSEST"/>
    <n v="2676"/>
    <x v="1"/>
    <x v="2"/>
    <x v="1"/>
  </r>
  <r>
    <s v="PLANO FUNBEP II"/>
    <x v="2"/>
    <s v="FUNBEP"/>
    <n v="27"/>
    <x v="1"/>
    <x v="2"/>
    <x v="1"/>
  </r>
  <r>
    <s v="PLANO CV SISTEMA FIEMG"/>
    <x v="2"/>
    <s v="CASFAM"/>
    <n v="7109"/>
    <x v="2"/>
    <x v="2"/>
    <x v="2"/>
  </r>
  <r>
    <s v="ACMV"/>
    <x v="0"/>
    <s v="ITAU UNIBANCO"/>
    <n v="631"/>
    <x v="1"/>
    <x v="2"/>
    <x v="0"/>
  </r>
  <r>
    <s v="PLANO DE REFORÇO"/>
    <x v="1"/>
    <s v="SABESPREV"/>
    <n v="2836"/>
    <x v="2"/>
    <x v="1"/>
    <x v="1"/>
  </r>
  <r>
    <s v="PLANO STAHL BRASIL"/>
    <x v="2"/>
    <s v="MULTIBRA"/>
    <n v="358"/>
    <x v="2"/>
    <x v="2"/>
    <x v="1"/>
  </r>
  <r>
    <s v="AIR PRODUCTS"/>
    <x v="2"/>
    <s v="MULTIBRA"/>
    <n v="0"/>
    <x v="0"/>
    <x v="0"/>
    <x v="1"/>
  </r>
  <r>
    <s v="PREVI FUTURO"/>
    <x v="2"/>
    <s v="PREVI/BB"/>
    <n v="214540"/>
    <x v="2"/>
    <x v="1"/>
    <x v="0"/>
  </r>
  <r>
    <s v="FAELFLEX"/>
    <x v="1"/>
    <s v="NÉOS"/>
    <n v="13323"/>
    <x v="2"/>
    <x v="2"/>
    <x v="1"/>
  </r>
  <r>
    <s v="MISTO I"/>
    <x v="1"/>
    <s v="BASES"/>
    <n v="889"/>
    <x v="4"/>
    <x v="2"/>
    <x v="3"/>
  </r>
  <r>
    <s v="RABOBANK"/>
    <x v="1"/>
    <s v="MULTIBRA"/>
    <n v="1606"/>
    <x v="2"/>
    <x v="2"/>
    <x v="1"/>
  </r>
  <r>
    <s v="PLANO PREV FUPF"/>
    <x v="0"/>
    <s v="BB PREVIDENCIA"/>
    <n v="588"/>
    <x v="3"/>
    <x v="2"/>
    <x v="1"/>
  </r>
  <r>
    <s v="UNERJ PREV"/>
    <x v="2"/>
    <s v="PREVISC"/>
    <n v="325"/>
    <x v="2"/>
    <x v="2"/>
    <x v="3"/>
  </r>
  <r>
    <s v="NOVO NORDISK"/>
    <x v="2"/>
    <s v="MULTIBRA"/>
    <n v="58"/>
    <x v="0"/>
    <x v="0"/>
    <x v="1"/>
  </r>
  <r>
    <s v="SGA-PREV"/>
    <x v="2"/>
    <s v="MULTIBRA"/>
    <n v="1116"/>
    <x v="1"/>
    <x v="2"/>
    <x v="1"/>
  </r>
  <r>
    <s v="REB"/>
    <x v="2"/>
    <s v="FUNCEF"/>
    <n v="17678"/>
    <x v="2"/>
    <x v="1"/>
    <x v="0"/>
  </r>
  <r>
    <s v="METRO RIO"/>
    <x v="2"/>
    <s v="MULTIPENSIONS"/>
    <n v="482"/>
    <x v="1"/>
    <x v="2"/>
    <x v="1"/>
  </r>
  <r>
    <s v="MSD PREV"/>
    <x v="2"/>
    <s v="MSD PREV"/>
    <n v="4222"/>
    <x v="2"/>
    <x v="2"/>
    <x v="3"/>
  </r>
  <r>
    <s v="ALFA PREV"/>
    <x v="2"/>
    <s v="BB PREVIDENCIA"/>
    <n v="7998"/>
    <x v="2"/>
    <x v="2"/>
    <x v="1"/>
  </r>
  <r>
    <s v="PREVIHONDA"/>
    <x v="1"/>
    <s v="PREVIHONDA"/>
    <n v="30024"/>
    <x v="2"/>
    <x v="2"/>
    <x v="2"/>
  </r>
  <r>
    <s v="SONY MUSIC"/>
    <x v="1"/>
    <s v="MULTIBRA"/>
    <n v="18"/>
    <x v="0"/>
    <x v="0"/>
    <x v="1"/>
  </r>
  <r>
    <s v="PBPIII"/>
    <x v="2"/>
    <s v="FUNDACAO COPEL"/>
    <n v="18133"/>
    <x v="2"/>
    <x v="1"/>
    <x v="1"/>
  </r>
  <r>
    <s v="CORNPREV"/>
    <x v="2"/>
    <s v="MULTIPREV"/>
    <n v="1856"/>
    <x v="2"/>
    <x v="2"/>
    <x v="1"/>
  </r>
  <r>
    <s v="UNIVALIPREVIDENCIA"/>
    <x v="2"/>
    <s v="PREVISC"/>
    <n v="4459"/>
    <x v="2"/>
    <x v="2"/>
    <x v="3"/>
  </r>
  <r>
    <s v="CAMPOS PREV"/>
    <x v="2"/>
    <s v="BB PREVIDENCIA"/>
    <n v="2599"/>
    <x v="2"/>
    <x v="2"/>
    <x v="1"/>
  </r>
  <r>
    <s v="PHILIP MORRIS PREV"/>
    <x v="1"/>
    <s v="MULTIBRA"/>
    <n v="3210"/>
    <x v="2"/>
    <x v="2"/>
    <x v="1"/>
  </r>
  <r>
    <s v="PLANO ESPECIAL 1"/>
    <x v="0"/>
    <s v="BANDEPREV"/>
    <n v="2"/>
    <x v="1"/>
    <x v="2"/>
    <x v="3"/>
  </r>
  <r>
    <s v="PLANO ESPECIAL 2"/>
    <x v="0"/>
    <s v="BANDEPREV"/>
    <n v="13"/>
    <x v="1"/>
    <x v="2"/>
    <x v="3"/>
  </r>
  <r>
    <s v="PRECE II"/>
    <x v="0"/>
    <s v="PRECE"/>
    <n v="274"/>
    <x v="1"/>
    <x v="1"/>
    <x v="3"/>
  </r>
  <r>
    <s v="ALLIANCE PREV"/>
    <x v="1"/>
    <s v="BB PREVIDENCIA"/>
    <n v="2142"/>
    <x v="2"/>
    <x v="2"/>
    <x v="1"/>
  </r>
  <r>
    <s v="ELÉTRICAS - OP"/>
    <x v="2"/>
    <s v="ENERGISAPREV"/>
    <n v="2919"/>
    <x v="1"/>
    <x v="2"/>
    <x v="3"/>
  </r>
  <r>
    <s v="IDEALPREV"/>
    <x v="1"/>
    <s v="NÉOS"/>
    <n v="381"/>
    <x v="2"/>
    <x v="2"/>
    <x v="1"/>
  </r>
  <r>
    <s v="PCV I"/>
    <x v="2"/>
    <s v="TELOS"/>
    <n v="38705"/>
    <x v="2"/>
    <x v="2"/>
    <x v="1"/>
  </r>
  <r>
    <s v="CEMAT - OP"/>
    <x v="2"/>
    <s v="ENERGISAPREV"/>
    <n v="2111"/>
    <x v="1"/>
    <x v="2"/>
    <x v="3"/>
  </r>
  <r>
    <s v="PREVIGALDERMA"/>
    <x v="1"/>
    <s v="MULTIPREV"/>
    <n v="1114"/>
    <x v="2"/>
    <x v="2"/>
    <x v="1"/>
  </r>
  <r>
    <s v="ABRAPPPREV"/>
    <x v="1"/>
    <s v="FUNCESP"/>
    <n v="143"/>
    <x v="2"/>
    <x v="2"/>
    <x v="0"/>
  </r>
  <r>
    <s v="PLANO II"/>
    <x v="2"/>
    <s v="METRUS"/>
    <n v="18525"/>
    <x v="2"/>
    <x v="1"/>
    <x v="1"/>
  </r>
  <r>
    <s v="PS-II"/>
    <x v="2"/>
    <s v="SERPROS"/>
    <n v="20603"/>
    <x v="2"/>
    <x v="1"/>
    <x v="1"/>
  </r>
  <r>
    <s v="HSBC INVESTMENT BANK"/>
    <x v="1"/>
    <s v="MULTIBRA"/>
    <n v="0"/>
    <x v="0"/>
    <x v="0"/>
    <x v="1"/>
  </r>
  <r>
    <s v="APEX TOOL"/>
    <x v="2"/>
    <s v="MULTIBRA"/>
    <n v="1260"/>
    <x v="2"/>
    <x v="2"/>
    <x v="1"/>
  </r>
  <r>
    <s v="PACV"/>
    <x v="2"/>
    <s v="BRASILETROS"/>
    <n v="3748"/>
    <x v="2"/>
    <x v="2"/>
    <x v="3"/>
  </r>
  <r>
    <s v="PAP"/>
    <x v="2"/>
    <s v="FUNEPP"/>
    <n v="2177"/>
    <x v="2"/>
    <x v="2"/>
    <x v="3"/>
  </r>
  <r>
    <s v="FUNDAMENTAL"/>
    <x v="0"/>
    <s v="FUNEPP"/>
    <n v="13"/>
    <x v="0"/>
    <x v="0"/>
    <x v="3"/>
  </r>
  <r>
    <s v="PREVINFINEUM"/>
    <x v="2"/>
    <s v="MULTIPREV"/>
    <n v="205"/>
    <x v="2"/>
    <x v="2"/>
    <x v="1"/>
  </r>
  <r>
    <s v="PREVCUMMINS"/>
    <x v="1"/>
    <s v="PREVCUMMINS"/>
    <n v="5786"/>
    <x v="1"/>
    <x v="2"/>
    <x v="2"/>
  </r>
  <r>
    <s v="EMBRAER PREV"/>
    <x v="1"/>
    <s v="EMBRAER PREV"/>
    <n v="52765"/>
    <x v="2"/>
    <x v="2"/>
    <x v="3"/>
  </r>
  <r>
    <s v="PB - SPRINGER"/>
    <x v="2"/>
    <s v="ICATUFMP"/>
    <n v="4525"/>
    <x v="2"/>
    <x v="2"/>
    <x v="1"/>
  </r>
  <r>
    <s v="NOSSAPREV"/>
    <x v="1"/>
    <s v="AVONPREV"/>
    <n v="11933"/>
    <x v="2"/>
    <x v="2"/>
    <x v="2"/>
  </r>
  <r>
    <s v="BOMBARDIER"/>
    <x v="1"/>
    <s v="MULTIBRA"/>
    <n v="174"/>
    <x v="2"/>
    <x v="2"/>
    <x v="1"/>
  </r>
  <r>
    <s v="BAHEMA - PLANO B"/>
    <x v="1"/>
    <s v="MULTIBRA"/>
    <n v="4"/>
    <x v="0"/>
    <x v="0"/>
    <x v="1"/>
  </r>
  <r>
    <s v="PPG"/>
    <x v="2"/>
    <s v="ICATUFMP"/>
    <n v="1603"/>
    <x v="2"/>
    <x v="2"/>
    <x v="1"/>
  </r>
  <r>
    <s v="AJINOMOTO"/>
    <x v="1"/>
    <s v="ICATUFMP"/>
    <n v="5683"/>
    <x v="2"/>
    <x v="2"/>
    <x v="1"/>
  </r>
  <r>
    <s v="TECPREV"/>
    <x v="2"/>
    <s v="MULTIBRA"/>
    <n v="514"/>
    <x v="2"/>
    <x v="2"/>
    <x v="1"/>
  </r>
  <r>
    <s v="PREVICIERGS"/>
    <x v="1"/>
    <s v="INDUSPREVI"/>
    <n v="105"/>
    <x v="1"/>
    <x v="2"/>
    <x v="3"/>
  </r>
  <r>
    <s v="SENACPREV"/>
    <x v="1"/>
    <s v="PREVISC"/>
    <n v="1643"/>
    <x v="2"/>
    <x v="2"/>
    <x v="3"/>
  </r>
  <r>
    <s v="ABBPREV"/>
    <x v="1"/>
    <s v="MULTIPREV"/>
    <n v="1503"/>
    <x v="2"/>
    <x v="2"/>
    <x v="1"/>
  </r>
  <r>
    <s v="PFIZER PREV"/>
    <x v="2"/>
    <s v="PFIZER PREV"/>
    <n v="4033"/>
    <x v="2"/>
    <x v="2"/>
    <x v="2"/>
  </r>
  <r>
    <s v="BETA"/>
    <x v="2"/>
    <s v="ALPHA"/>
    <n v="2854"/>
    <x v="2"/>
    <x v="1"/>
    <x v="2"/>
  </r>
  <r>
    <s v="PLANO DA CETIP"/>
    <x v="2"/>
    <s v="IFM"/>
    <n v="638"/>
    <x v="2"/>
    <x v="2"/>
    <x v="1"/>
  </r>
  <r>
    <s v="CASSI PREV"/>
    <x v="2"/>
    <s v="BB PREVIDENCIA"/>
    <n v="2422"/>
    <x v="2"/>
    <x v="2"/>
    <x v="1"/>
  </r>
  <r>
    <s v="02-B"/>
    <x v="1"/>
    <s v="PREVINORTE"/>
    <n v="4107"/>
    <x v="2"/>
    <x v="1"/>
    <x v="3"/>
  </r>
  <r>
    <s v="01-B"/>
    <x v="1"/>
    <s v="PREVINORTE"/>
    <n v="6373"/>
    <x v="2"/>
    <x v="1"/>
    <x v="3"/>
  </r>
  <r>
    <s v="03-B"/>
    <x v="1"/>
    <s v="PREVINORTE"/>
    <n v="718"/>
    <x v="2"/>
    <x v="1"/>
    <x v="3"/>
  </r>
  <r>
    <s v="PLANO REPSOL"/>
    <x v="1"/>
    <s v="PETROS"/>
    <n v="1910"/>
    <x v="2"/>
    <x v="1"/>
    <x v="0"/>
  </r>
  <r>
    <s v="MACKPREVI"/>
    <x v="2"/>
    <s v="MULTIPENSIONS"/>
    <n v="0"/>
    <x v="0"/>
    <x v="0"/>
    <x v="1"/>
  </r>
  <r>
    <s v="AT&amp;T GNS"/>
    <x v="1"/>
    <s v="MULTIPREV"/>
    <n v="213"/>
    <x v="2"/>
    <x v="2"/>
    <x v="1"/>
  </r>
  <r>
    <s v="UNOESC PREV"/>
    <x v="2"/>
    <s v="BB PREVIDENCIA"/>
    <n v="2880"/>
    <x v="2"/>
    <x v="2"/>
    <x v="1"/>
  </r>
  <r>
    <s v="PLANO AGILENT"/>
    <x v="2"/>
    <s v="MULTIPREV"/>
    <n v="235"/>
    <x v="2"/>
    <x v="2"/>
    <x v="1"/>
  </r>
  <r>
    <s v="PLANO II"/>
    <x v="2"/>
    <s v="RECKITTPREV"/>
    <n v="2633"/>
    <x v="2"/>
    <x v="2"/>
    <x v="2"/>
  </r>
  <r>
    <s v="PCD"/>
    <x v="1"/>
    <s v="PREVUNIAO"/>
    <n v="10277"/>
    <x v="2"/>
    <x v="2"/>
    <x v="3"/>
  </r>
  <r>
    <s v="PMB"/>
    <x v="2"/>
    <s v="CAPOF"/>
    <n v="643"/>
    <x v="2"/>
    <x v="2"/>
    <x v="4"/>
  </r>
  <r>
    <s v="PLANO RFFSA"/>
    <x v="2"/>
    <s v="REFER"/>
    <n v="31749"/>
    <x v="2"/>
    <x v="1"/>
    <x v="1"/>
  </r>
  <r>
    <s v="CD III - FIRJAN E CIRJ"/>
    <x v="1"/>
    <s v="PREVINDUS"/>
    <n v="355"/>
    <x v="6"/>
    <x v="2"/>
    <x v="3"/>
  </r>
  <r>
    <s v="CD III - PREVINDUS"/>
    <x v="1"/>
    <s v="PREVINDUS"/>
    <n v="56"/>
    <x v="6"/>
    <x v="2"/>
    <x v="3"/>
  </r>
  <r>
    <s v="CD III - SEBRAE - RJ"/>
    <x v="1"/>
    <s v="PREVINDUS"/>
    <n v="45"/>
    <x v="2"/>
    <x v="2"/>
    <x v="3"/>
  </r>
  <r>
    <s v="CD III - SENAI - RJ"/>
    <x v="1"/>
    <s v="PREVINDUS"/>
    <n v="2609"/>
    <x v="6"/>
    <x v="2"/>
    <x v="3"/>
  </r>
  <r>
    <s v="CD III - SESI - RJ"/>
    <x v="1"/>
    <s v="PREVINDUS"/>
    <n v="4053"/>
    <x v="7"/>
    <x v="2"/>
    <x v="3"/>
  </r>
  <r>
    <s v="POUPREV"/>
    <x v="2"/>
    <s v="POUPREV"/>
    <n v="3399"/>
    <x v="2"/>
    <x v="2"/>
    <x v="2"/>
  </r>
  <r>
    <s v="TEXTIL PREV"/>
    <x v="2"/>
    <s v="ALPAPREV"/>
    <n v="81"/>
    <x v="4"/>
    <x v="2"/>
    <x v="2"/>
  </r>
  <r>
    <s v="TEXTIL PREV"/>
    <x v="2"/>
    <s v="MULTIPENSIONS"/>
    <n v="3838"/>
    <x v="4"/>
    <x v="2"/>
    <x v="1"/>
  </r>
  <r>
    <s v="PLANO MISTO"/>
    <x v="2"/>
    <s v="FAPA"/>
    <n v="2764"/>
    <x v="2"/>
    <x v="1"/>
    <x v="2"/>
  </r>
  <r>
    <s v="PLANO VALE MAIS"/>
    <x v="2"/>
    <s v="VALIA"/>
    <n v="320429"/>
    <x v="2"/>
    <x v="2"/>
    <x v="0"/>
  </r>
  <r>
    <s v="CD III - SENAC - ARRJ"/>
    <x v="1"/>
    <s v="PREVINDUS"/>
    <n v="1086"/>
    <x v="2"/>
    <x v="2"/>
    <x v="3"/>
  </r>
  <r>
    <s v="CD III - SESC - ARRJ"/>
    <x v="1"/>
    <s v="PREVINDUS"/>
    <n v="2396"/>
    <x v="2"/>
    <x v="2"/>
    <x v="3"/>
  </r>
  <r>
    <s v="BEAUTE"/>
    <x v="2"/>
    <s v="MULTIBRA"/>
    <n v="0"/>
    <x v="0"/>
    <x v="0"/>
    <x v="1"/>
  </r>
  <r>
    <s v="TELEPAR CELULAR"/>
    <x v="0"/>
    <s v="ICATUFMP"/>
    <n v="2"/>
    <x v="1"/>
    <x v="2"/>
    <x v="1"/>
  </r>
  <r>
    <s v="CELPA - OP"/>
    <x v="2"/>
    <s v="EQTPREV"/>
    <n v="107"/>
    <x v="2"/>
    <x v="2"/>
    <x v="3"/>
  </r>
  <r>
    <s v="PBS - CPQD"/>
    <x v="0"/>
    <s v="SISTEL"/>
    <n v="56"/>
    <x v="1"/>
    <x v="2"/>
    <x v="1"/>
  </r>
  <r>
    <s v="PBS - SISTEL"/>
    <x v="0"/>
    <s v="SISTEL"/>
    <n v="12"/>
    <x v="1"/>
    <x v="2"/>
    <x v="1"/>
  </r>
  <r>
    <s v="PBS - TELE CELULAR SUL"/>
    <x v="0"/>
    <s v="ICATUFMP"/>
    <n v="27"/>
    <x v="1"/>
    <x v="2"/>
    <x v="1"/>
  </r>
  <r>
    <s v="PBS - TELE NORDESTE CELULAR"/>
    <x v="0"/>
    <s v="ICATUFMP"/>
    <n v="70"/>
    <x v="1"/>
    <x v="2"/>
    <x v="1"/>
  </r>
  <r>
    <s v="PBS - TELE NORTE CELULAR"/>
    <x v="0"/>
    <s v="FATL"/>
    <n v="186"/>
    <x v="1"/>
    <x v="2"/>
    <x v="1"/>
  </r>
  <r>
    <s v="PBS - TELEMAR"/>
    <x v="0"/>
    <s v="FATL"/>
    <n v="4068"/>
    <x v="1"/>
    <x v="2"/>
    <x v="1"/>
  </r>
  <r>
    <s v="PBS - TELESP"/>
    <x v="0"/>
    <s v="VISÃO PREV"/>
    <n v="1681"/>
    <x v="1"/>
    <x v="2"/>
    <x v="1"/>
  </r>
  <r>
    <s v="PBS - TELEBRAS"/>
    <x v="0"/>
    <s v="SISTEL"/>
    <n v="231"/>
    <x v="1"/>
    <x v="2"/>
    <x v="1"/>
  </r>
  <r>
    <s v="PB 501"/>
    <x v="0"/>
    <s v="PREVSOMPO"/>
    <n v="47"/>
    <x v="1"/>
    <x v="2"/>
    <x v="2"/>
  </r>
  <r>
    <s v="PLANO DE BENEFÍCIOS  II"/>
    <x v="0"/>
    <s v="PREVSOMPO"/>
    <n v="7"/>
    <x v="1"/>
    <x v="2"/>
    <x v="2"/>
  </r>
  <r>
    <s v="PLANO DE BENEFÍCIOS III"/>
    <x v="2"/>
    <s v="PREVSOMPO"/>
    <n v="63"/>
    <x v="2"/>
    <x v="2"/>
    <x v="2"/>
  </r>
  <r>
    <s v="PLANO PRÉ-75"/>
    <x v="0"/>
    <s v="BANESPREV"/>
    <n v="1429"/>
    <x v="1"/>
    <x v="2"/>
    <x v="0"/>
  </r>
  <r>
    <s v="PFMISTO"/>
    <x v="1"/>
    <s v="FABASA"/>
    <n v="17325"/>
    <x v="2"/>
    <x v="1"/>
    <x v="3"/>
  </r>
  <r>
    <s v="PB CV-03"/>
    <x v="2"/>
    <s v="REGIUS"/>
    <n v="2749"/>
    <x v="2"/>
    <x v="1"/>
    <x v="1"/>
  </r>
  <r>
    <s v="PLANO BANESPREV III"/>
    <x v="2"/>
    <s v="BANESPREV"/>
    <n v="1711"/>
    <x v="2"/>
    <x v="2"/>
    <x v="0"/>
  </r>
  <r>
    <s v="TCSPREV"/>
    <x v="2"/>
    <s v="FATL"/>
    <n v="12759"/>
    <x v="1"/>
    <x v="2"/>
    <x v="1"/>
  </r>
  <r>
    <s v="PB - OTIS"/>
    <x v="2"/>
    <s v="ICATUFMP"/>
    <n v="4652"/>
    <x v="2"/>
    <x v="2"/>
    <x v="1"/>
  </r>
  <r>
    <s v="CHEMTRADE PREV"/>
    <x v="1"/>
    <s v="MULTIBRA"/>
    <n v="281"/>
    <x v="2"/>
    <x v="2"/>
    <x v="1"/>
  </r>
  <r>
    <s v="FITEC"/>
    <x v="2"/>
    <s v="MULTIBRA"/>
    <n v="0"/>
    <x v="0"/>
    <x v="0"/>
    <x v="1"/>
  </r>
  <r>
    <s v="PLANO CBTU"/>
    <x v="2"/>
    <s v="REFER"/>
    <n v="9964"/>
    <x v="2"/>
    <x v="1"/>
    <x v="1"/>
  </r>
  <r>
    <s v="PLANO REFER"/>
    <x v="2"/>
    <s v="REFER"/>
    <n v="693"/>
    <x v="2"/>
    <x v="1"/>
    <x v="1"/>
  </r>
  <r>
    <s v="ONDAPREV"/>
    <x v="1"/>
    <s v="MULTIBRA"/>
    <n v="62"/>
    <x v="0"/>
    <x v="0"/>
    <x v="1"/>
  </r>
  <r>
    <s v="PLANO CENTRAL"/>
    <x v="2"/>
    <s v="REFER"/>
    <n v="4781"/>
    <x v="2"/>
    <x v="1"/>
    <x v="1"/>
  </r>
  <r>
    <s v="SINDUSPREV"/>
    <x v="1"/>
    <s v="MULTIBRA"/>
    <n v="893"/>
    <x v="2"/>
    <x v="2"/>
    <x v="1"/>
  </r>
  <r>
    <s v="ESPN"/>
    <x v="2"/>
    <s v="MULTIPREV"/>
    <n v="106"/>
    <x v="1"/>
    <x v="2"/>
    <x v="1"/>
  </r>
  <r>
    <s v="PLANO KPMG"/>
    <x v="2"/>
    <s v="KPMG PREV"/>
    <n v="20218"/>
    <x v="2"/>
    <x v="2"/>
    <x v="3"/>
  </r>
  <r>
    <s v="CPQD PREV"/>
    <x v="2"/>
    <s v="SISTEL"/>
    <n v="1347"/>
    <x v="1"/>
    <x v="2"/>
    <x v="1"/>
  </r>
  <r>
    <s v="PLANO GRUPO SILVIO SANTOS"/>
    <x v="2"/>
    <s v="MULTIPREV"/>
    <n v="3807"/>
    <x v="2"/>
    <x v="2"/>
    <x v="1"/>
  </r>
  <r>
    <s v="ADVANCED"/>
    <x v="1"/>
    <s v="MULTIBRA"/>
    <n v="3"/>
    <x v="0"/>
    <x v="0"/>
    <x v="1"/>
  </r>
  <r>
    <s v="PLANO DE APOSENTADORIA VOITH"/>
    <x v="1"/>
    <s v="VOITH PREV"/>
    <n v="4026"/>
    <x v="2"/>
    <x v="2"/>
    <x v="2"/>
  </r>
  <r>
    <s v="INTELIG"/>
    <x v="1"/>
    <s v="ICATUFMP"/>
    <n v="418"/>
    <x v="1"/>
    <x v="2"/>
    <x v="1"/>
  </r>
  <r>
    <s v="CV ONS"/>
    <x v="2"/>
    <s v="ELETROS"/>
    <n v="3856"/>
    <x v="2"/>
    <x v="1"/>
    <x v="1"/>
  </r>
  <r>
    <s v="PLANO CACHOEIRA DOURADA"/>
    <x v="1"/>
    <s v="PETROS"/>
    <n v="258"/>
    <x v="2"/>
    <x v="1"/>
    <x v="0"/>
  </r>
  <r>
    <s v="TFLPREV"/>
    <x v="2"/>
    <s v="MULTIPREV"/>
    <n v="96"/>
    <x v="2"/>
    <x v="2"/>
    <x v="1"/>
  </r>
  <r>
    <s v="FIESCPREV"/>
    <x v="2"/>
    <s v="PREVISC"/>
    <n v="13760"/>
    <x v="2"/>
    <x v="2"/>
    <x v="3"/>
  </r>
  <r>
    <s v="TELEMARPREV"/>
    <x v="2"/>
    <s v="FATL"/>
    <n v="49378"/>
    <x v="2"/>
    <x v="2"/>
    <x v="1"/>
  </r>
  <r>
    <s v="CELESTICA PREV"/>
    <x v="1"/>
    <s v="MULTIBRA"/>
    <n v="6"/>
    <x v="0"/>
    <x v="0"/>
    <x v="1"/>
  </r>
  <r>
    <s v="ALPAPREV"/>
    <x v="2"/>
    <s v="ALPAPREV"/>
    <n v="48721"/>
    <x v="2"/>
    <x v="2"/>
    <x v="2"/>
  </r>
  <r>
    <s v="PLANO CELGPREV"/>
    <x v="2"/>
    <s v="ELETRA"/>
    <n v="4382"/>
    <x v="2"/>
    <x v="2"/>
    <x v="3"/>
  </r>
  <r>
    <s v="PMB"/>
    <x v="2"/>
    <s v="SUPRE"/>
    <n v="1596"/>
    <x v="2"/>
    <x v="2"/>
    <x v="2"/>
  </r>
  <r>
    <s v="PREVIND 2"/>
    <x v="1"/>
    <s v="MULTIBRA"/>
    <n v="2830"/>
    <x v="2"/>
    <x v="2"/>
    <x v="1"/>
  </r>
  <r>
    <s v="PLANO TRANSPETRO"/>
    <x v="1"/>
    <s v="PETROS"/>
    <n v="0"/>
    <x v="0"/>
    <x v="0"/>
    <x v="0"/>
  </r>
  <r>
    <s v="PLANO MISTO"/>
    <x v="1"/>
    <s v="PREVIDÊNCIA USIMINAS"/>
    <n v="4836"/>
    <x v="1"/>
    <x v="2"/>
    <x v="1"/>
  </r>
  <r>
    <s v="PB MISTO Nº 007 - SISTEMA FCEMG"/>
    <x v="2"/>
    <s v="SUPREV"/>
    <n v="678"/>
    <x v="2"/>
    <x v="2"/>
    <x v="2"/>
  </r>
  <r>
    <s v="COHAPREV"/>
    <x v="2"/>
    <s v="BB PREVIDENCIA"/>
    <n v="270"/>
    <x v="2"/>
    <x v="2"/>
    <x v="1"/>
  </r>
  <r>
    <s v="PLANO MISTO"/>
    <x v="2"/>
    <s v="FAPERS"/>
    <n v="1871"/>
    <x v="2"/>
    <x v="2"/>
    <x v="3"/>
  </r>
  <r>
    <s v="PACV"/>
    <x v="2"/>
    <s v="INFRAPREV"/>
    <n v="21861"/>
    <x v="2"/>
    <x v="1"/>
    <x v="1"/>
  </r>
  <r>
    <s v="PLANO VALIAPREV"/>
    <x v="2"/>
    <s v="VALIA"/>
    <n v="74870"/>
    <x v="2"/>
    <x v="2"/>
    <x v="0"/>
  </r>
  <r>
    <s v="AMAZONVIDA"/>
    <x v="2"/>
    <s v="CAPAF"/>
    <n v="192"/>
    <x v="1"/>
    <x v="1"/>
    <x v="3"/>
  </r>
  <r>
    <s v="SENAI - BA"/>
    <x v="1"/>
    <s v="MULTIBRA"/>
    <n v="4545"/>
    <x v="2"/>
    <x v="2"/>
    <x v="1"/>
  </r>
  <r>
    <s v="CD"/>
    <x v="1"/>
    <s v="MULTIBRA"/>
    <n v="4003"/>
    <x v="2"/>
    <x v="2"/>
    <x v="1"/>
  </r>
  <r>
    <s v="CHEMPREV"/>
    <x v="1"/>
    <s v="MULTIPREV"/>
    <n v="618"/>
    <x v="2"/>
    <x v="2"/>
    <x v="1"/>
  </r>
  <r>
    <s v="PLANO DA RTM"/>
    <x v="1"/>
    <s v="IFM"/>
    <n v="241"/>
    <x v="2"/>
    <x v="2"/>
    <x v="1"/>
  </r>
  <r>
    <s v="COSUEL"/>
    <x v="2"/>
    <s v="BB PREVIDENCIA"/>
    <n v="4198"/>
    <x v="2"/>
    <x v="2"/>
    <x v="1"/>
  </r>
  <r>
    <s v="ARM PREV"/>
    <x v="2"/>
    <s v="MULTIPENSIONS"/>
    <n v="2235"/>
    <x v="2"/>
    <x v="2"/>
    <x v="1"/>
  </r>
  <r>
    <s v="KIRTON PREV"/>
    <x v="1"/>
    <s v="MULTIBRA"/>
    <n v="4"/>
    <x v="0"/>
    <x v="0"/>
    <x v="1"/>
  </r>
  <r>
    <s v="PAI-CD"/>
    <x v="1"/>
    <s v="ITAUSAINDL"/>
    <n v="13358"/>
    <x v="2"/>
    <x v="2"/>
    <x v="3"/>
  </r>
  <r>
    <s v="CAMPARI SUPL."/>
    <x v="1"/>
    <s v="IFM"/>
    <n v="879"/>
    <x v="2"/>
    <x v="2"/>
    <x v="1"/>
  </r>
  <r>
    <s v="STARRETT"/>
    <x v="1"/>
    <s v="ICATUFMP"/>
    <n v="1038"/>
    <x v="2"/>
    <x v="2"/>
    <x v="1"/>
  </r>
  <r>
    <s v="CD"/>
    <x v="2"/>
    <s v="FACHESF"/>
    <n v="16285"/>
    <x v="1"/>
    <x v="1"/>
    <x v="1"/>
  </r>
  <r>
    <s v="BS"/>
    <x v="0"/>
    <s v="FACHESF"/>
    <n v="3612"/>
    <x v="1"/>
    <x v="1"/>
    <x v="1"/>
  </r>
  <r>
    <s v="PB II"/>
    <x v="2"/>
    <s v="ISBRE"/>
    <n v="965"/>
    <x v="2"/>
    <x v="1"/>
    <x v="3"/>
  </r>
  <r>
    <s v="BT"/>
    <x v="1"/>
    <s v="MULTIBRA"/>
    <n v="5"/>
    <x v="0"/>
    <x v="0"/>
    <x v="1"/>
  </r>
  <r>
    <s v="PLANO D"/>
    <x v="2"/>
    <s v="PREVI NOVARTIS"/>
    <n v="3240"/>
    <x v="2"/>
    <x v="2"/>
    <x v="3"/>
  </r>
  <r>
    <s v="PLANO II"/>
    <x v="2"/>
    <s v="ENERGISAPREV"/>
    <n v="1270"/>
    <x v="1"/>
    <x v="2"/>
    <x v="3"/>
  </r>
  <r>
    <s v="PLANO CD"/>
    <x v="2"/>
    <s v="REAL GRANDEZA"/>
    <n v="8619"/>
    <x v="1"/>
    <x v="1"/>
    <x v="0"/>
  </r>
  <r>
    <s v="ALESAT"/>
    <x v="1"/>
    <s v="PETROS"/>
    <n v="7418"/>
    <x v="2"/>
    <x v="1"/>
    <x v="0"/>
  </r>
  <r>
    <s v="TRENSURB PREV CD"/>
    <x v="2"/>
    <s v="BB PREVIDENCIA"/>
    <n v="645"/>
    <x v="2"/>
    <x v="2"/>
    <x v="1"/>
  </r>
  <r>
    <s v="MULTIFUTURO I"/>
    <x v="2"/>
    <s v="FUSESC"/>
    <n v="10179"/>
    <x v="2"/>
    <x v="1"/>
    <x v="1"/>
  </r>
  <r>
    <s v="EBC PREV"/>
    <x v="2"/>
    <s v="BB PREVIDENCIA"/>
    <n v="1632"/>
    <x v="2"/>
    <x v="2"/>
    <x v="1"/>
  </r>
  <r>
    <s v="PLANO TRIUNFO VIDA"/>
    <x v="1"/>
    <s v="PETROS"/>
    <n v="0"/>
    <x v="0"/>
    <x v="0"/>
    <x v="0"/>
  </r>
  <r>
    <s v="PREV-RENDA"/>
    <x v="1"/>
    <s v="ICATUFMP"/>
    <n v="2572"/>
    <x v="2"/>
    <x v="2"/>
    <x v="1"/>
  </r>
  <r>
    <s v="PLANO METROFOR"/>
    <x v="2"/>
    <s v="REFER"/>
    <n v="808"/>
    <x v="2"/>
    <x v="1"/>
    <x v="1"/>
  </r>
  <r>
    <s v="CSL"/>
    <x v="1"/>
    <s v="MULTIPREV"/>
    <n v="204"/>
    <x v="2"/>
    <x v="2"/>
    <x v="1"/>
  </r>
  <r>
    <s v="CEEEPREV"/>
    <x v="1"/>
    <s v="FAMILIA PREVIDENCIA"/>
    <n v="9362"/>
    <x v="2"/>
    <x v="2"/>
    <x v="1"/>
  </r>
  <r>
    <s v="PREVIG"/>
    <x v="0"/>
    <s v="PREVIG"/>
    <n v="744"/>
    <x v="1"/>
    <x v="2"/>
    <x v="3"/>
  </r>
  <r>
    <s v="VERAPREV"/>
    <x v="1"/>
    <s v="MULTIBRA"/>
    <n v="1903"/>
    <x v="2"/>
    <x v="2"/>
    <x v="1"/>
  </r>
  <r>
    <s v="MBPREV"/>
    <x v="2"/>
    <s v="MBPREV"/>
    <n v="13897"/>
    <x v="2"/>
    <x v="2"/>
    <x v="3"/>
  </r>
  <r>
    <s v="PLANO IBPPREV ASSOCIADOS"/>
    <x v="1"/>
    <s v="PETROS"/>
    <n v="618"/>
    <x v="2"/>
    <x v="1"/>
    <x v="0"/>
  </r>
  <r>
    <s v="TIMPREV-NORDESTE"/>
    <x v="1"/>
    <s v="ICATUFMP"/>
    <n v="236"/>
    <x v="2"/>
    <x v="2"/>
    <x v="1"/>
  </r>
  <r>
    <s v="TIMPREV-SUL"/>
    <x v="1"/>
    <s v="ICATUFMP"/>
    <n v="274"/>
    <x v="2"/>
    <x v="2"/>
    <x v="1"/>
  </r>
  <r>
    <s v="PLANO DE APOSENTADORIA"/>
    <x v="1"/>
    <s v="UNILEVERPREV"/>
    <n v="15119"/>
    <x v="2"/>
    <x v="2"/>
    <x v="3"/>
  </r>
  <r>
    <s v="PLANO I - NORDESTE"/>
    <x v="2"/>
    <s v="AERUS"/>
    <n v="29"/>
    <x v="0"/>
    <x v="0"/>
    <x v="4"/>
  </r>
  <r>
    <s v="PLANO I - RIO SUL"/>
    <x v="2"/>
    <s v="AERUS"/>
    <n v="197"/>
    <x v="0"/>
    <x v="0"/>
    <x v="4"/>
  </r>
  <r>
    <s v="PLANO I - SATA"/>
    <x v="2"/>
    <s v="AERUS"/>
    <n v="585"/>
    <x v="0"/>
    <x v="0"/>
    <x v="4"/>
  </r>
  <r>
    <s v="PLANO II - FRB"/>
    <x v="2"/>
    <s v="AERUS"/>
    <n v="269"/>
    <x v="0"/>
    <x v="0"/>
    <x v="4"/>
  </r>
  <r>
    <s v="PLANO II - RIO SUL"/>
    <x v="2"/>
    <s v="AERUS"/>
    <n v="163"/>
    <x v="0"/>
    <x v="0"/>
    <x v="4"/>
  </r>
  <r>
    <s v="PLANO II - SATA"/>
    <x v="2"/>
    <s v="AERUS"/>
    <n v="2309"/>
    <x v="0"/>
    <x v="0"/>
    <x v="4"/>
  </r>
  <r>
    <s v="PLANO II - VARIGLOG"/>
    <x v="2"/>
    <s v="AERUS"/>
    <n v="967"/>
    <x v="0"/>
    <x v="0"/>
    <x v="4"/>
  </r>
  <r>
    <s v="PLANO TAPMEPREV"/>
    <x v="2"/>
    <s v="PETROS"/>
    <n v="5777"/>
    <x v="3"/>
    <x v="1"/>
    <x v="0"/>
  </r>
  <r>
    <s v="TELEBRASPREV"/>
    <x v="2"/>
    <s v="SISTEL"/>
    <n v="902"/>
    <x v="1"/>
    <x v="2"/>
    <x v="1"/>
  </r>
  <r>
    <s v="CARREFOURPREV"/>
    <x v="2"/>
    <s v="CARREFOURPREV"/>
    <n v="82850"/>
    <x v="2"/>
    <x v="2"/>
    <x v="3"/>
  </r>
  <r>
    <s v="PLANO I - VARIG"/>
    <x v="2"/>
    <s v="AERUS"/>
    <n v="12523"/>
    <x v="0"/>
    <x v="0"/>
    <x v="4"/>
  </r>
  <r>
    <s v="PLANO II - TROPICAL"/>
    <x v="2"/>
    <s v="AERUS"/>
    <n v="3781"/>
    <x v="0"/>
    <x v="0"/>
    <x v="4"/>
  </r>
  <r>
    <s v="PLANO II - VARIG"/>
    <x v="2"/>
    <s v="AERUS"/>
    <n v="16068"/>
    <x v="0"/>
    <x v="0"/>
    <x v="4"/>
  </r>
  <r>
    <s v="MULTIFUTURO II"/>
    <x v="2"/>
    <s v="FUSESC"/>
    <n v="744"/>
    <x v="2"/>
    <x v="1"/>
    <x v="1"/>
  </r>
  <r>
    <s v="POSTALPREV"/>
    <x v="2"/>
    <s v="POSTALIS"/>
    <n v="166827"/>
    <x v="2"/>
    <x v="1"/>
    <x v="0"/>
  </r>
  <r>
    <s v="PCD"/>
    <x v="1"/>
    <s v="CENTRUS"/>
    <n v="1930"/>
    <x v="2"/>
    <x v="1"/>
    <x v="3"/>
  </r>
  <r>
    <s v="ERNST"/>
    <x v="0"/>
    <s v="MULTIBRA"/>
    <n v="466"/>
    <x v="1"/>
    <x v="2"/>
    <x v="1"/>
  </r>
  <r>
    <s v="FUVATES PREV CD"/>
    <x v="1"/>
    <s v="BB PREVIDENCIA"/>
    <n v="1625"/>
    <x v="2"/>
    <x v="2"/>
    <x v="1"/>
  </r>
  <r>
    <s v="SEESPPREV"/>
    <x v="1"/>
    <s v="BB PREVIDENCIA"/>
    <n v="131"/>
    <x v="2"/>
    <x v="2"/>
    <x v="1"/>
  </r>
  <r>
    <s v="PREVIMAIS"/>
    <x v="2"/>
    <s v="MULTIBRA INSTITUIDOR"/>
    <n v="61"/>
    <x v="0"/>
    <x v="0"/>
    <x v="2"/>
  </r>
  <r>
    <s v="ADISSEO"/>
    <x v="1"/>
    <s v="MULTIBRA"/>
    <n v="146"/>
    <x v="2"/>
    <x v="2"/>
    <x v="1"/>
  </r>
  <r>
    <s v="APABA"/>
    <x v="0"/>
    <s v="MULTIBRA"/>
    <n v="1353"/>
    <x v="1"/>
    <x v="2"/>
    <x v="1"/>
  </r>
  <r>
    <s v="CRMPREV"/>
    <x v="1"/>
    <s v="FAMILIA PREVIDENCIA"/>
    <n v="584"/>
    <x v="2"/>
    <x v="2"/>
    <x v="1"/>
  </r>
  <r>
    <s v="CSG PREV"/>
    <x v="1"/>
    <s v="MULTIBRA"/>
    <n v="1"/>
    <x v="0"/>
    <x v="0"/>
    <x v="1"/>
  </r>
  <r>
    <s v="FUMEC PREV"/>
    <x v="2"/>
    <s v="BB PREVIDENCIA"/>
    <n v="314"/>
    <x v="2"/>
    <x v="2"/>
    <x v="1"/>
  </r>
  <r>
    <s v="RIO POLÍMEROS"/>
    <x v="1"/>
    <s v="ICATUFMP"/>
    <n v="0"/>
    <x v="0"/>
    <x v="0"/>
    <x v="1"/>
  </r>
  <r>
    <s v="PLANO B"/>
    <x v="2"/>
    <s v="PREVIRB"/>
    <n v="896"/>
    <x v="2"/>
    <x v="2"/>
    <x v="3"/>
  </r>
  <r>
    <s v="PLANO PETROS BRASKEM"/>
    <x v="0"/>
    <s v="PETROS"/>
    <n v="0"/>
    <x v="0"/>
    <x v="0"/>
    <x v="0"/>
  </r>
  <r>
    <s v="PLANO PETROS COPESUL"/>
    <x v="0"/>
    <s v="PETROS"/>
    <n v="2"/>
    <x v="0"/>
    <x v="0"/>
    <x v="0"/>
  </r>
  <r>
    <s v="PLANO PETROS NITRIFLEX/ARLANXEO"/>
    <x v="0"/>
    <s v="PETROS"/>
    <n v="338"/>
    <x v="1"/>
    <x v="1"/>
    <x v="0"/>
  </r>
  <r>
    <s v="PLANO ARLANXEO PREV"/>
    <x v="0"/>
    <s v="PETROS"/>
    <n v="3276"/>
    <x v="1"/>
    <x v="1"/>
    <x v="0"/>
  </r>
  <r>
    <s v="PLANO PETROS PQU"/>
    <x v="0"/>
    <s v="PETROS"/>
    <n v="1"/>
    <x v="0"/>
    <x v="0"/>
    <x v="0"/>
  </r>
  <r>
    <s v="PLANO PETROS ULTRAFERTIL"/>
    <x v="0"/>
    <s v="PETROS"/>
    <n v="2872"/>
    <x v="1"/>
    <x v="1"/>
    <x v="0"/>
  </r>
  <r>
    <s v="DSM"/>
    <x v="1"/>
    <s v="MULTIPREV"/>
    <n v="1485"/>
    <x v="2"/>
    <x v="2"/>
    <x v="1"/>
  </r>
  <r>
    <s v="ADPREV"/>
    <x v="1"/>
    <s v="MULTIPREV"/>
    <n v="8890"/>
    <x v="2"/>
    <x v="2"/>
    <x v="1"/>
  </r>
  <r>
    <s v="PCV"/>
    <x v="2"/>
    <s v="CAGEPREV"/>
    <n v="3020"/>
    <x v="2"/>
    <x v="1"/>
    <x v="2"/>
  </r>
  <r>
    <s v="CESAMA"/>
    <x v="2"/>
    <s v="MULTIPENSIONS"/>
    <n v="343"/>
    <x v="2"/>
    <x v="2"/>
    <x v="1"/>
  </r>
  <r>
    <s v="INDUSPREV - FIESP"/>
    <x v="2"/>
    <s v="MULTIBRA"/>
    <n v="1032"/>
    <x v="2"/>
    <x v="2"/>
    <x v="1"/>
  </r>
  <r>
    <s v="INDUSPREV - SENAI/SP"/>
    <x v="2"/>
    <s v="MULTIBRA"/>
    <n v="13495"/>
    <x v="2"/>
    <x v="2"/>
    <x v="1"/>
  </r>
  <r>
    <s v="INDUSPREV - SESI/SP"/>
    <x v="2"/>
    <s v="MULTIBRA"/>
    <n v="17428"/>
    <x v="2"/>
    <x v="2"/>
    <x v="1"/>
  </r>
  <r>
    <s v="CELPREV AMAZÔNIA"/>
    <x v="1"/>
    <s v="FATL"/>
    <n v="176"/>
    <x v="1"/>
    <x v="2"/>
    <x v="1"/>
  </r>
  <r>
    <s v="SIMEPREV"/>
    <x v="1"/>
    <s v="PETROS"/>
    <n v="63"/>
    <x v="2"/>
    <x v="1"/>
    <x v="0"/>
  </r>
  <r>
    <s v="AIR FRANCE - PLANO II"/>
    <x v="1"/>
    <s v="MULTIBRA"/>
    <n v="277"/>
    <x v="2"/>
    <x v="2"/>
    <x v="1"/>
  </r>
  <r>
    <s v="PLANO COPESULPREV"/>
    <x v="1"/>
    <s v="PETROS"/>
    <n v="0"/>
    <x v="0"/>
    <x v="0"/>
    <x v="0"/>
  </r>
  <r>
    <s v="CYAMPREV"/>
    <x v="1"/>
    <s v="CYAMPREV"/>
    <n v="4301"/>
    <x v="1"/>
    <x v="2"/>
    <x v="3"/>
  </r>
  <r>
    <s v="PREV PEPSICO"/>
    <x v="2"/>
    <s v="PREV PEPSICO"/>
    <n v="28112"/>
    <x v="2"/>
    <x v="2"/>
    <x v="2"/>
  </r>
  <r>
    <s v="TECNOPREV"/>
    <x v="1"/>
    <s v="BB PREVIDENCIA"/>
    <n v="127679"/>
    <x v="2"/>
    <x v="2"/>
    <x v="1"/>
  </r>
  <r>
    <s v="PLANO IBAPREV"/>
    <x v="1"/>
    <s v="PETROS"/>
    <n v="1485"/>
    <x v="4"/>
    <x v="2"/>
    <x v="0"/>
  </r>
  <r>
    <s v="PLANO IBAPREV"/>
    <x v="1"/>
    <s v="VIVA"/>
    <n v="1098"/>
    <x v="4"/>
    <x v="2"/>
    <x v="3"/>
  </r>
  <r>
    <s v="PREVIG"/>
    <x v="1"/>
    <s v="PREVIG"/>
    <n v="4551"/>
    <x v="2"/>
    <x v="2"/>
    <x v="3"/>
  </r>
  <r>
    <s v="PLANO CULTURAPREV"/>
    <x v="1"/>
    <s v="PETROS"/>
    <n v="2072"/>
    <x v="2"/>
    <x v="1"/>
    <x v="0"/>
  </r>
  <r>
    <s v="PLANO MISTO SANASA"/>
    <x v="2"/>
    <s v="PETROS"/>
    <n v="7901"/>
    <x v="2"/>
    <x v="1"/>
    <x v="0"/>
  </r>
  <r>
    <s v="PLANO PRECAVER"/>
    <x v="1"/>
    <s v="QUANTA"/>
    <n v="246639"/>
    <x v="2"/>
    <x v="2"/>
    <x v="1"/>
  </r>
  <r>
    <s v="SEBRAEPREV"/>
    <x v="1"/>
    <s v="SEBRAE PREVIDENCIA"/>
    <n v="15241"/>
    <x v="2"/>
    <x v="2"/>
    <x v="3"/>
  </r>
  <r>
    <s v="PBPA"/>
    <x v="1"/>
    <s v="OABPREV-SC"/>
    <n v="23378"/>
    <x v="2"/>
    <x v="2"/>
    <x v="2"/>
  </r>
  <r>
    <s v="PBPA"/>
    <x v="1"/>
    <s v="OABPREV-MG"/>
    <n v="29864"/>
    <x v="2"/>
    <x v="2"/>
    <x v="3"/>
  </r>
  <r>
    <s v="AIR FRANCE - PLANO I"/>
    <x v="0"/>
    <s v="MULTIBRA"/>
    <n v="32"/>
    <x v="2"/>
    <x v="2"/>
    <x v="1"/>
  </r>
  <r>
    <s v="CYAMPREV II"/>
    <x v="1"/>
    <s v="CYAMPREV"/>
    <n v="22311"/>
    <x v="1"/>
    <x v="2"/>
    <x v="3"/>
  </r>
  <r>
    <s v="CAERN PREV"/>
    <x v="2"/>
    <s v="BB PREVIDENCIA"/>
    <n v="1315"/>
    <x v="2"/>
    <x v="2"/>
    <x v="1"/>
  </r>
  <r>
    <s v="SENGE PREVIDÊNCIA"/>
    <x v="1"/>
    <s v="FAMILIA PREVIDENCIA"/>
    <n v="196"/>
    <x v="2"/>
    <x v="2"/>
    <x v="1"/>
  </r>
  <r>
    <s v="PLANO CROPREV"/>
    <x v="1"/>
    <s v="PETROS"/>
    <n v="2399"/>
    <x v="2"/>
    <x v="1"/>
    <x v="0"/>
  </r>
  <r>
    <s v="VIVA EMPRESARIAL"/>
    <x v="1"/>
    <s v="VIVA"/>
    <n v="8268"/>
    <x v="2"/>
    <x v="2"/>
    <x v="3"/>
  </r>
  <r>
    <s v="PLANO SINMED/RJ"/>
    <x v="1"/>
    <s v="PETROS"/>
    <n v="189"/>
    <x v="2"/>
    <x v="1"/>
    <x v="0"/>
  </r>
  <r>
    <s v="PLANO JMALUCELLI"/>
    <x v="1"/>
    <s v="MAIS FUTURO"/>
    <n v="2029"/>
    <x v="2"/>
    <x v="2"/>
    <x v="2"/>
  </r>
  <r>
    <s v="CD RUMOS"/>
    <x v="1"/>
    <s v="RUMOS"/>
    <n v="5498"/>
    <x v="2"/>
    <x v="2"/>
    <x v="3"/>
  </r>
  <r>
    <s v="BD INVISTA"/>
    <x v="0"/>
    <s v="MULTIBRA"/>
    <n v="66"/>
    <x v="1"/>
    <x v="2"/>
    <x v="1"/>
  </r>
  <r>
    <s v="COTRIJAL PREV"/>
    <x v="1"/>
    <s v="BB PREVIDENCIA"/>
    <n v="3718"/>
    <x v="2"/>
    <x v="2"/>
    <x v="1"/>
  </r>
  <r>
    <s v="WEST PHARMA"/>
    <x v="2"/>
    <s v="MULTIBRA"/>
    <n v="1077"/>
    <x v="2"/>
    <x v="2"/>
    <x v="1"/>
  </r>
  <r>
    <s v="PB DME - II"/>
    <x v="1"/>
    <s v="SUPREV"/>
    <n v="508"/>
    <x v="2"/>
    <x v="2"/>
    <x v="2"/>
  </r>
  <r>
    <s v="MULTIFLEX"/>
    <x v="1"/>
    <s v="PROMON"/>
    <n v="5456"/>
    <x v="2"/>
    <x v="2"/>
    <x v="3"/>
  </r>
  <r>
    <s v="PAQUETÁPREV"/>
    <x v="1"/>
    <s v="INDUSPREVI"/>
    <n v="0"/>
    <x v="0"/>
    <x v="0"/>
    <x v="3"/>
  </r>
  <r>
    <s v="EPAGRI SD"/>
    <x v="0"/>
    <s v="CERES"/>
    <n v="1863"/>
    <x v="1"/>
    <x v="1"/>
    <x v="1"/>
  </r>
  <r>
    <s v="EPAGRI CV"/>
    <x v="2"/>
    <s v="CERES"/>
    <n v="4313"/>
    <x v="2"/>
    <x v="1"/>
    <x v="1"/>
  </r>
  <r>
    <s v="UNIPREV"/>
    <x v="2"/>
    <s v="PREVUNISUL"/>
    <n v="399"/>
    <x v="2"/>
    <x v="2"/>
    <x v="2"/>
  </r>
  <r>
    <s v="ICATU SEGUROS"/>
    <x v="2"/>
    <s v="ICATUFMP"/>
    <n v="3165"/>
    <x v="2"/>
    <x v="2"/>
    <x v="1"/>
  </r>
  <r>
    <s v="RENOPREV"/>
    <x v="1"/>
    <s v="MULTIPENSIONS"/>
    <n v="1692"/>
    <x v="2"/>
    <x v="2"/>
    <x v="1"/>
  </r>
  <r>
    <s v="CMSPREV"/>
    <x v="2"/>
    <s v="ICATUFMP"/>
    <n v="5342"/>
    <x v="2"/>
    <x v="2"/>
    <x v="1"/>
  </r>
  <r>
    <s v="PLANO BETA"/>
    <x v="2"/>
    <s v="IAJA"/>
    <n v="10295"/>
    <x v="2"/>
    <x v="2"/>
    <x v="3"/>
  </r>
  <r>
    <s v="PLANO IV"/>
    <x v="2"/>
    <s v="BANESPREV"/>
    <n v="319"/>
    <x v="1"/>
    <x v="2"/>
    <x v="0"/>
  </r>
  <r>
    <s v="TATE &amp; LYLE"/>
    <x v="1"/>
    <s v="MULTIBRA"/>
    <n v="1158"/>
    <x v="2"/>
    <x v="2"/>
    <x v="1"/>
  </r>
  <r>
    <s v="PREVI FIERN 2"/>
    <x v="1"/>
    <s v="MULTIBRA"/>
    <n v="1134"/>
    <x v="2"/>
    <x v="2"/>
    <x v="1"/>
  </r>
  <r>
    <s v="OABPREV-SP"/>
    <x v="1"/>
    <s v="OABPREV-SP"/>
    <n v="158678"/>
    <x v="2"/>
    <x v="2"/>
    <x v="3"/>
  </r>
  <r>
    <s v="GDBPREV"/>
    <x v="2"/>
    <s v="MULTIBRA"/>
    <n v="4646"/>
    <x v="2"/>
    <x v="2"/>
    <x v="1"/>
  </r>
  <r>
    <s v="SITA"/>
    <x v="2"/>
    <s v="MULTIBRA"/>
    <n v="207"/>
    <x v="2"/>
    <x v="2"/>
    <x v="1"/>
  </r>
  <r>
    <s v="PB II"/>
    <x v="0"/>
    <s v="FUNDIAGUA"/>
    <n v="4887"/>
    <x v="2"/>
    <x v="1"/>
    <x v="3"/>
  </r>
  <r>
    <s v="PB III"/>
    <x v="1"/>
    <s v="FUNDIAGUA"/>
    <n v="6243"/>
    <x v="2"/>
    <x v="1"/>
    <x v="3"/>
  </r>
  <r>
    <s v="JOHN DEERE "/>
    <x v="1"/>
    <s v="MULTIPENSIONS"/>
    <n v="16061"/>
    <x v="2"/>
    <x v="2"/>
    <x v="1"/>
  </r>
  <r>
    <s v="SENAI-PIPREV"/>
    <x v="1"/>
    <s v="PREVISC"/>
    <n v="466"/>
    <x v="2"/>
    <x v="2"/>
    <x v="3"/>
  </r>
  <r>
    <s v="PREVINA"/>
    <x v="1"/>
    <s v="CIASPREV"/>
    <n v="28342"/>
    <x v="2"/>
    <x v="2"/>
    <x v="2"/>
  </r>
  <r>
    <s v="PLANO EQUATORIAL CD"/>
    <x v="1"/>
    <s v="EQTPREV"/>
    <n v="5985"/>
    <x v="2"/>
    <x v="2"/>
    <x v="3"/>
  </r>
  <r>
    <s v="PLANO II"/>
    <x v="2"/>
    <s v="CAPITAL PREV"/>
    <n v="1884"/>
    <x v="2"/>
    <x v="1"/>
    <x v="2"/>
  </r>
  <r>
    <s v="CELPOS CD"/>
    <x v="1"/>
    <s v="NÉOS"/>
    <n v="1535"/>
    <x v="2"/>
    <x v="2"/>
    <x v="1"/>
  </r>
  <r>
    <s v="PACKPREV"/>
    <x v="2"/>
    <s v="MULTIPREV"/>
    <n v="105"/>
    <x v="1"/>
    <x v="2"/>
    <x v="1"/>
  </r>
  <r>
    <s v="CORALPREV"/>
    <x v="2"/>
    <s v="MULTIPREV"/>
    <n v="1192"/>
    <x v="1"/>
    <x v="2"/>
    <x v="1"/>
  </r>
  <r>
    <s v="PREVICOKE CD"/>
    <x v="1"/>
    <s v="PREVICOKE"/>
    <n v="1842"/>
    <x v="1"/>
    <x v="2"/>
    <x v="2"/>
  </r>
  <r>
    <s v="PHIBRO PREV"/>
    <x v="1"/>
    <s v="MULTIBRA"/>
    <n v="842"/>
    <x v="2"/>
    <x v="2"/>
    <x v="1"/>
  </r>
  <r>
    <s v="PLANO DE BENEFÍCIOS II FMC QUÍMICA"/>
    <x v="1"/>
    <s v="IFM"/>
    <n v="1100"/>
    <x v="2"/>
    <x v="2"/>
    <x v="1"/>
  </r>
  <r>
    <s v="GIBBS"/>
    <x v="2"/>
    <s v="MULTIBRA"/>
    <n v="13"/>
    <x v="0"/>
    <x v="0"/>
    <x v="1"/>
  </r>
  <r>
    <s v="TAKEDA PREV"/>
    <x v="1"/>
    <s v="MULTIBRA"/>
    <n v="2135"/>
    <x v="2"/>
    <x v="2"/>
    <x v="1"/>
  </r>
  <r>
    <s v="COMSHELL CD"/>
    <x v="1"/>
    <s v="COMSHELL"/>
    <n v="2906"/>
    <x v="2"/>
    <x v="2"/>
    <x v="3"/>
  </r>
  <r>
    <s v="ALBAPREV"/>
    <x v="1"/>
    <s v="ALBAPREV"/>
    <n v="654"/>
    <x v="2"/>
    <x v="1"/>
    <x v="2"/>
  </r>
  <r>
    <s v="PROCEMPA PREV"/>
    <x v="2"/>
    <s v="BB PREVIDENCIA"/>
    <n v="698"/>
    <x v="2"/>
    <x v="2"/>
    <x v="1"/>
  </r>
  <r>
    <s v="PLANO FIEPEPREV"/>
    <x v="1"/>
    <s v="ICATUFMP"/>
    <n v="3953"/>
    <x v="2"/>
    <x v="2"/>
    <x v="1"/>
  </r>
  <r>
    <s v="VOTORANTIM PREV"/>
    <x v="1"/>
    <s v="FUNSEJEM"/>
    <n v="38071"/>
    <x v="2"/>
    <x v="2"/>
    <x v="3"/>
  </r>
  <r>
    <s v="PLANO DE APOSENTADORIA"/>
    <x v="2"/>
    <s v="MAIS VIDA PREV"/>
    <n v="2367"/>
    <x v="1"/>
    <x v="2"/>
    <x v="2"/>
  </r>
  <r>
    <s v="IEAB PREV"/>
    <x v="1"/>
    <s v="FAPIEB"/>
    <n v="105"/>
    <x v="4"/>
    <x v="2"/>
    <x v="2"/>
  </r>
  <r>
    <s v="PREVIKODAK"/>
    <x v="2"/>
    <s v="ICATUFMP"/>
    <n v="881"/>
    <x v="2"/>
    <x v="2"/>
    <x v="1"/>
  </r>
  <r>
    <s v="PLANO TERMOPREV"/>
    <x v="1"/>
    <s v="PETROS"/>
    <n v="34"/>
    <x v="0"/>
    <x v="0"/>
    <x v="0"/>
  </r>
  <r>
    <s v="BMS PREV"/>
    <x v="2"/>
    <s v="MULTIPREV"/>
    <n v="729"/>
    <x v="2"/>
    <x v="2"/>
    <x v="1"/>
  </r>
  <r>
    <s v="PLANO PECÚLIO"/>
    <x v="0"/>
    <s v="FUNDACAO COPEL"/>
    <n v="0"/>
    <x v="0"/>
    <x v="0"/>
    <x v="1"/>
  </r>
  <r>
    <s v="ADV-PREV"/>
    <x v="1"/>
    <s v="OABPREV-GO"/>
    <n v="18218"/>
    <x v="2"/>
    <x v="2"/>
    <x v="2"/>
  </r>
  <r>
    <s v="PLANO DE BENEFÍCIOS SYNGENTA"/>
    <x v="2"/>
    <s v="SYNGENTA PREVI"/>
    <n v="12035"/>
    <x v="2"/>
    <x v="2"/>
    <x v="3"/>
  </r>
  <r>
    <s v="PREVCHEVRON"/>
    <x v="2"/>
    <s v="PREVCHEVRON"/>
    <n v="347"/>
    <x v="2"/>
    <x v="2"/>
    <x v="2"/>
  </r>
  <r>
    <s v="ALSTOM PREVI"/>
    <x v="2"/>
    <s v="IFM"/>
    <n v="2078"/>
    <x v="2"/>
    <x v="2"/>
    <x v="1"/>
  </r>
  <r>
    <s v="PLANO CRAPREV"/>
    <x v="1"/>
    <s v="PETROS"/>
    <n v="970"/>
    <x v="2"/>
    <x v="1"/>
    <x v="0"/>
  </r>
  <r>
    <s v="PBPA"/>
    <x v="1"/>
    <s v="OABPREV-RS"/>
    <n v="24497"/>
    <x v="2"/>
    <x v="2"/>
    <x v="2"/>
  </r>
  <r>
    <s v="SESCPREV-SC"/>
    <x v="1"/>
    <s v="PREVISC"/>
    <n v="5871"/>
    <x v="2"/>
    <x v="2"/>
    <x v="3"/>
  </r>
  <r>
    <s v="CD ELETROBRÁS"/>
    <x v="1"/>
    <s v="ELETROS"/>
    <n v="4233"/>
    <x v="2"/>
    <x v="1"/>
    <x v="1"/>
  </r>
  <r>
    <s v="PLANO MONDELEZ PREV"/>
    <x v="2"/>
    <s v="MULTIPREV"/>
    <n v="4916"/>
    <x v="2"/>
    <x v="2"/>
    <x v="1"/>
  </r>
  <r>
    <s v="PLANO PRECE III"/>
    <x v="1"/>
    <s v="PRECE"/>
    <n v="923"/>
    <x v="2"/>
    <x v="1"/>
    <x v="3"/>
  </r>
  <r>
    <s v="COPENOR CD"/>
    <x v="1"/>
    <s v="ICATUFMP"/>
    <n v="287"/>
    <x v="2"/>
    <x v="2"/>
    <x v="1"/>
  </r>
  <r>
    <s v="BASELL CD"/>
    <x v="1"/>
    <s v="ICATUFMP"/>
    <n v="166"/>
    <x v="2"/>
    <x v="2"/>
    <x v="1"/>
  </r>
  <r>
    <s v="PREVINOR CD"/>
    <x v="1"/>
    <s v="ICATUFMP"/>
    <n v="886"/>
    <x v="2"/>
    <x v="2"/>
    <x v="1"/>
  </r>
  <r>
    <s v="PETROFLEX CD"/>
    <x v="1"/>
    <s v="ICATUFMP"/>
    <n v="412"/>
    <x v="1"/>
    <x v="2"/>
    <x v="1"/>
  </r>
  <r>
    <s v="SUZANO CD"/>
    <x v="1"/>
    <s v="ICATUFMP"/>
    <n v="0"/>
    <x v="0"/>
    <x v="0"/>
    <x v="1"/>
  </r>
  <r>
    <s v="DETEN CD"/>
    <x v="1"/>
    <s v="ICATUFMP"/>
    <n v="666"/>
    <x v="2"/>
    <x v="2"/>
    <x v="1"/>
  </r>
  <r>
    <s v="FCC CD"/>
    <x v="1"/>
    <s v="ICATUFMP"/>
    <n v="611"/>
    <x v="2"/>
    <x v="2"/>
    <x v="1"/>
  </r>
  <r>
    <s v="ACRINOR CD"/>
    <x v="1"/>
    <s v="ICATUFMP"/>
    <n v="179"/>
    <x v="1"/>
    <x v="2"/>
    <x v="1"/>
  </r>
  <r>
    <s v="FIPECQPREV (FAMÍLIA)"/>
    <x v="1"/>
    <s v="FIPECQ"/>
    <n v="37517"/>
    <x v="2"/>
    <x v="1"/>
    <x v="3"/>
  </r>
  <r>
    <s v="PREVISAM II"/>
    <x v="1"/>
    <s v="MULTIBRA"/>
    <n v="150"/>
    <x v="2"/>
    <x v="2"/>
    <x v="1"/>
  </r>
  <r>
    <s v="SICOOB MULTIPATROCINADO"/>
    <x v="1"/>
    <s v="SICOOB PREVI"/>
    <n v="1984"/>
    <x v="2"/>
    <x v="2"/>
    <x v="3"/>
  </r>
  <r>
    <s v="PREV MATTEL"/>
    <x v="1"/>
    <s v="MULTIPREV"/>
    <n v="168"/>
    <x v="2"/>
    <x v="2"/>
    <x v="1"/>
  </r>
  <r>
    <s v="PREVIM FLEX"/>
    <x v="1"/>
    <s v="PREVIM"/>
    <n v="12288"/>
    <x v="2"/>
    <x v="2"/>
    <x v="3"/>
  </r>
  <r>
    <s v="PREVMAIS"/>
    <x v="2"/>
    <s v="ECONOMUS"/>
    <n v="21096"/>
    <x v="2"/>
    <x v="1"/>
    <x v="1"/>
  </r>
  <r>
    <s v="G BARBOSA"/>
    <x v="2"/>
    <s v="ICATUFMP"/>
    <n v="3551"/>
    <x v="0"/>
    <x v="0"/>
    <x v="1"/>
  </r>
  <r>
    <s v="NOVO PLANO"/>
    <x v="2"/>
    <s v="FUNCEF"/>
    <n v="255162"/>
    <x v="2"/>
    <x v="1"/>
    <x v="0"/>
  </r>
  <r>
    <s v="PLANO DE BENEFÍCIOS MINERAÇÃO DESCALVADO"/>
    <x v="2"/>
    <s v="IFM"/>
    <n v="36"/>
    <x v="2"/>
    <x v="2"/>
    <x v="1"/>
  </r>
  <r>
    <s v="PLANO DE BENEFÍCIOS CISPER"/>
    <x v="2"/>
    <s v="IFM"/>
    <n v="60"/>
    <x v="2"/>
    <x v="2"/>
    <x v="1"/>
  </r>
  <r>
    <s v="PLANO DE BENEFÍCIOS OWENS"/>
    <x v="1"/>
    <s v="IFM"/>
    <n v="4640"/>
    <x v="2"/>
    <x v="2"/>
    <x v="1"/>
  </r>
  <r>
    <s v="SCHNEIDER PREV"/>
    <x v="1"/>
    <s v="IFM"/>
    <n v="3251"/>
    <x v="2"/>
    <x v="2"/>
    <x v="1"/>
  </r>
  <r>
    <s v="PLANO ACPREV"/>
    <x v="1"/>
    <s v="MAIS FUTURO"/>
    <n v="1768"/>
    <x v="2"/>
    <x v="2"/>
    <x v="2"/>
  </r>
  <r>
    <s v="DELL COMPUTADORES"/>
    <x v="2"/>
    <s v="MULTIBRA"/>
    <n v="7"/>
    <x v="0"/>
    <x v="0"/>
    <x v="1"/>
  </r>
  <r>
    <s v="GPC QUÍMICA"/>
    <x v="1"/>
    <s v="ICATUFMP"/>
    <n v="1"/>
    <x v="0"/>
    <x v="0"/>
    <x v="1"/>
  </r>
  <r>
    <s v="PLANO DE BENEFÍCIOS MONGERAL"/>
    <x v="1"/>
    <s v="MONGERAL"/>
    <n v="5063"/>
    <x v="2"/>
    <x v="2"/>
    <x v="2"/>
  </r>
  <r>
    <s v="PLANO DE BENEFÍCIOS BELOCAL"/>
    <x v="1"/>
    <s v="IFM"/>
    <n v="857"/>
    <x v="2"/>
    <x v="2"/>
    <x v="1"/>
  </r>
  <r>
    <s v="PBPA"/>
    <x v="1"/>
    <s v="OABPREV-PR"/>
    <n v="40632"/>
    <x v="2"/>
    <x v="2"/>
    <x v="3"/>
  </r>
  <r>
    <s v="FAELCE-CD"/>
    <x v="1"/>
    <s v="FAELCE"/>
    <n v="2804"/>
    <x v="2"/>
    <x v="2"/>
    <x v="3"/>
  </r>
  <r>
    <s v="PLANO DE BENEFÍCIOS II"/>
    <x v="0"/>
    <s v="ITAU UNIBANCO"/>
    <n v="460"/>
    <x v="1"/>
    <x v="2"/>
    <x v="0"/>
  </r>
  <r>
    <s v="MARCOSA - PLANO A"/>
    <x v="0"/>
    <s v="MULTIBRA"/>
    <n v="6"/>
    <x v="0"/>
    <x v="0"/>
    <x v="1"/>
  </r>
  <r>
    <s v="MARCOSA - PLANO B"/>
    <x v="1"/>
    <s v="MULTIBRA"/>
    <n v="1"/>
    <x v="0"/>
    <x v="0"/>
    <x v="1"/>
  </r>
  <r>
    <s v="PLANO  CD"/>
    <x v="1"/>
    <s v="PREVIBAYER"/>
    <n v="22351"/>
    <x v="2"/>
    <x v="2"/>
    <x v="1"/>
  </r>
  <r>
    <s v="RJPREV"/>
    <x v="1"/>
    <s v="OABPREV-RJ"/>
    <n v="13226"/>
    <x v="2"/>
    <x v="2"/>
    <x v="2"/>
  </r>
  <r>
    <s v="PREVSENAI-MA"/>
    <x v="1"/>
    <s v="PREVISC"/>
    <n v="1022"/>
    <x v="2"/>
    <x v="2"/>
    <x v="3"/>
  </r>
  <r>
    <s v="P&amp;G PREV"/>
    <x v="2"/>
    <s v="P&amp;G PREV"/>
    <n v="12688"/>
    <x v="2"/>
    <x v="2"/>
    <x v="2"/>
  </r>
  <r>
    <s v="NANSEN PLANO II"/>
    <x v="1"/>
    <s v="MULTIPENSIONS"/>
    <n v="0"/>
    <x v="0"/>
    <x v="0"/>
    <x v="1"/>
  </r>
  <r>
    <s v="GMAC"/>
    <x v="1"/>
    <s v="MULTIPREV"/>
    <n v="991"/>
    <x v="2"/>
    <x v="2"/>
    <x v="1"/>
  </r>
  <r>
    <s v="PLANO DE BENEFÍCIOS BD LANXESSPREV"/>
    <x v="0"/>
    <s v="MULTIPREV"/>
    <n v="186"/>
    <x v="2"/>
    <x v="2"/>
    <x v="1"/>
  </r>
  <r>
    <s v="PLANO R"/>
    <x v="0"/>
    <s v="ENERGISAPREV"/>
    <n v="40"/>
    <x v="1"/>
    <x v="2"/>
    <x v="3"/>
  </r>
  <r>
    <s v="CEBPREV"/>
    <x v="1"/>
    <s v="FACEB"/>
    <n v="3389"/>
    <x v="2"/>
    <x v="1"/>
    <x v="3"/>
  </r>
  <r>
    <s v="ENERGIAS DO BRASIL"/>
    <x v="1"/>
    <s v="ENERPREV"/>
    <n v="4934"/>
    <x v="2"/>
    <x v="2"/>
    <x v="1"/>
  </r>
  <r>
    <s v="PLANO V"/>
    <x v="0"/>
    <s v="BANESPREV"/>
    <n v="18824"/>
    <x v="1"/>
    <x v="2"/>
    <x v="0"/>
  </r>
  <r>
    <s v="SANOFI"/>
    <x v="1"/>
    <s v="PLANEJAR"/>
    <n v="11535"/>
    <x v="2"/>
    <x v="2"/>
    <x v="2"/>
  </r>
  <r>
    <s v="BÁSICOPLUS"/>
    <x v="0"/>
    <s v="PROMON"/>
    <n v="972"/>
    <x v="1"/>
    <x v="2"/>
    <x v="3"/>
  </r>
  <r>
    <s v="MACKPREV - PLANO II"/>
    <x v="2"/>
    <s v="MULTIPENSIONS"/>
    <n v="0"/>
    <x v="0"/>
    <x v="0"/>
    <x v="1"/>
  </r>
  <r>
    <s v="PLANO BD DIVERSEY"/>
    <x v="0"/>
    <s v="MULTIPREV"/>
    <n v="14"/>
    <x v="1"/>
    <x v="2"/>
    <x v="1"/>
  </r>
  <r>
    <s v="SEALED PREV"/>
    <x v="2"/>
    <s v="MULTIPREV"/>
    <n v="724"/>
    <x v="2"/>
    <x v="2"/>
    <x v="1"/>
  </r>
  <r>
    <s v="EMBRAPA CV"/>
    <x v="2"/>
    <s v="CERES"/>
    <n v="10140"/>
    <x v="2"/>
    <x v="1"/>
    <x v="1"/>
  </r>
  <r>
    <s v="CERES-FLEXCERES"/>
    <x v="2"/>
    <s v="CERES"/>
    <n v="253"/>
    <x v="2"/>
    <x v="1"/>
    <x v="1"/>
  </r>
  <r>
    <s v="CERES BD"/>
    <x v="0"/>
    <s v="CERES"/>
    <n v="117"/>
    <x v="1"/>
    <x v="1"/>
    <x v="1"/>
  </r>
  <r>
    <s v="T-SYSTEMS"/>
    <x v="2"/>
    <s v="ICATUFMP"/>
    <n v="850"/>
    <x v="2"/>
    <x v="2"/>
    <x v="1"/>
  </r>
  <r>
    <s v="FIEMTPREV"/>
    <x v="1"/>
    <s v="PREVISC"/>
    <n v="3232"/>
    <x v="2"/>
    <x v="2"/>
    <x v="3"/>
  </r>
  <r>
    <s v="SAVE PLUS"/>
    <x v="2"/>
    <s v="MERCERPREV"/>
    <n v="0"/>
    <x v="0"/>
    <x v="0"/>
    <x v="2"/>
  </r>
  <r>
    <s v="PLANO PETROS-2"/>
    <x v="2"/>
    <s v="PETROS"/>
    <n v="205580"/>
    <x v="2"/>
    <x v="1"/>
    <x v="0"/>
  </r>
  <r>
    <s v="STORA ENSO CD"/>
    <x v="1"/>
    <s v="IFM"/>
    <n v="12"/>
    <x v="0"/>
    <x v="0"/>
    <x v="1"/>
  </r>
  <r>
    <s v="APCDPREV"/>
    <x v="1"/>
    <s v="APCDPREV"/>
    <n v="2531"/>
    <x v="2"/>
    <x v="2"/>
    <x v="2"/>
  </r>
  <r>
    <s v="CIP"/>
    <x v="1"/>
    <s v="IFM"/>
    <n v="721"/>
    <x v="2"/>
    <x v="2"/>
    <x v="1"/>
  </r>
  <r>
    <s v="AVAYA"/>
    <x v="1"/>
    <s v="MULTIPREV"/>
    <n v="142"/>
    <x v="2"/>
    <x v="2"/>
    <x v="1"/>
  </r>
  <r>
    <s v="SICOOB MULTI INSTITUÍDO"/>
    <x v="1"/>
    <s v="SICOOB PREVI"/>
    <n v="233796"/>
    <x v="2"/>
    <x v="2"/>
    <x v="3"/>
  </r>
  <r>
    <s v="PLANO WESTERN ASSET MANAGEMENT"/>
    <x v="1"/>
    <s v="MULTIPREV"/>
    <n v="280"/>
    <x v="2"/>
    <x v="2"/>
    <x v="1"/>
  </r>
  <r>
    <s v="EMATER SD"/>
    <x v="0"/>
    <s v="CERES"/>
    <n v="3059"/>
    <x v="2"/>
    <x v="1"/>
    <x v="1"/>
  </r>
  <r>
    <s v="EMATER CV"/>
    <x v="2"/>
    <s v="CERES"/>
    <n v="3940"/>
    <x v="2"/>
    <x v="1"/>
    <x v="1"/>
  </r>
  <r>
    <s v="HUNTMAN 2"/>
    <x v="2"/>
    <s v="MULTIBRA"/>
    <n v="89"/>
    <x v="1"/>
    <x v="2"/>
    <x v="1"/>
  </r>
  <r>
    <s v="PREVSYM"/>
    <x v="1"/>
    <s v="MULTIPREV"/>
    <n v="1808"/>
    <x v="2"/>
    <x v="2"/>
    <x v="1"/>
  </r>
  <r>
    <s v="ASSORELPREV"/>
    <x v="1"/>
    <s v="MULTIBRA INSTITUIDOR"/>
    <n v="48"/>
    <x v="2"/>
    <x v="2"/>
    <x v="2"/>
  </r>
  <r>
    <s v="SANTA CRUZ PREV"/>
    <x v="1"/>
    <s v="BB PREVIDENCIA"/>
    <n v="714"/>
    <x v="2"/>
    <x v="2"/>
    <x v="1"/>
  </r>
  <r>
    <s v="EPAMIG SD"/>
    <x v="0"/>
    <s v="CERES"/>
    <n v="1015"/>
    <x v="2"/>
    <x v="1"/>
    <x v="1"/>
  </r>
  <r>
    <s v="VALEO"/>
    <x v="1"/>
    <s v="MULTIPREV"/>
    <n v="11113"/>
    <x v="2"/>
    <x v="2"/>
    <x v="1"/>
  </r>
  <r>
    <s v="EPAMIG CV"/>
    <x v="2"/>
    <s v="CERES"/>
    <n v="1356"/>
    <x v="2"/>
    <x v="1"/>
    <x v="1"/>
  </r>
  <r>
    <s v="NATURALPREV"/>
    <x v="2"/>
    <s v="MULTIPREV"/>
    <n v="343"/>
    <x v="2"/>
    <x v="2"/>
    <x v="1"/>
  </r>
  <r>
    <s v="PLANJUS"/>
    <x v="1"/>
    <s v="JUSPREV"/>
    <n v="10418"/>
    <x v="2"/>
    <x v="2"/>
    <x v="2"/>
  </r>
  <r>
    <s v="PLANO DE APOSENT PREVINOKIA-SIEMENS"/>
    <x v="2"/>
    <s v="MULTIPENSIONS"/>
    <n v="1582"/>
    <x v="2"/>
    <x v="2"/>
    <x v="1"/>
  </r>
  <r>
    <s v="DACARPREV"/>
    <x v="1"/>
    <s v="ICATUFMP"/>
    <n v="106"/>
    <x v="2"/>
    <x v="2"/>
    <x v="1"/>
  </r>
  <r>
    <s v="PLANO ADUANAPREV"/>
    <x v="1"/>
    <s v="PETROS"/>
    <n v="160"/>
    <x v="0"/>
    <x v="0"/>
    <x v="0"/>
  </r>
  <r>
    <s v="TECHNIPFMC PREV"/>
    <x v="1"/>
    <s v="IFM"/>
    <n v="5778"/>
    <x v="2"/>
    <x v="2"/>
    <x v="1"/>
  </r>
  <r>
    <s v="PREVI-DELPHI"/>
    <x v="1"/>
    <s v="MULTIBRA"/>
    <n v="26517"/>
    <x v="2"/>
    <x v="2"/>
    <x v="1"/>
  </r>
  <r>
    <s v="AMERICAN EXPRESS"/>
    <x v="1"/>
    <s v="MULTIPREV"/>
    <n v="51"/>
    <x v="2"/>
    <x v="2"/>
    <x v="1"/>
  </r>
  <r>
    <s v="VEYANCE"/>
    <x v="2"/>
    <s v="MULTIPREV"/>
    <n v="2692"/>
    <x v="2"/>
    <x v="2"/>
    <x v="1"/>
  </r>
  <r>
    <s v="ANAPARPREV"/>
    <x v="1"/>
    <s v="PETROS"/>
    <n v="21273"/>
    <x v="4"/>
    <x v="1"/>
    <x v="0"/>
  </r>
  <r>
    <s v="ANAPARPREV"/>
    <x v="1"/>
    <s v="VIVA"/>
    <n v="12821"/>
    <x v="4"/>
    <x v="1"/>
    <x v="3"/>
  </r>
  <r>
    <s v="CD EQUATORIAL ALAGOAS"/>
    <x v="1"/>
    <s v="EQTPREV"/>
    <n v="788"/>
    <x v="2"/>
    <x v="2"/>
    <x v="3"/>
  </r>
  <r>
    <s v="INVESTPREV"/>
    <x v="1"/>
    <s v="AGROS"/>
    <n v="4789"/>
    <x v="2"/>
    <x v="1"/>
    <x v="2"/>
  </r>
  <r>
    <s v="BENTELERPREV"/>
    <x v="1"/>
    <s v="MULTIBRA"/>
    <n v="1112"/>
    <x v="2"/>
    <x v="2"/>
    <x v="1"/>
  </r>
  <r>
    <s v="TOKIO MARINE"/>
    <x v="2"/>
    <s v="IFM"/>
    <n v="3091"/>
    <x v="2"/>
    <x v="2"/>
    <x v="1"/>
  </r>
  <r>
    <s v="E &amp; Y"/>
    <x v="1"/>
    <s v="MULTIBRA"/>
    <n v="10440"/>
    <x v="2"/>
    <x v="2"/>
    <x v="1"/>
  </r>
  <r>
    <s v="FIERGSPREVI"/>
    <x v="1"/>
    <s v="INDUSPREVI"/>
    <n v="3331"/>
    <x v="2"/>
    <x v="2"/>
    <x v="3"/>
  </r>
  <r>
    <s v="CV DA CTS"/>
    <x v="2"/>
    <s v="REFER"/>
    <n v="375"/>
    <x v="2"/>
    <x v="1"/>
    <x v="1"/>
  </r>
  <r>
    <s v="AKZOPREV"/>
    <x v="2"/>
    <s v="MULTIPREV"/>
    <n v="1810"/>
    <x v="2"/>
    <x v="2"/>
    <x v="1"/>
  </r>
  <r>
    <s v="UNIMED-BH"/>
    <x v="1"/>
    <s v="MULTICOOP"/>
    <n v="16305"/>
    <x v="2"/>
    <x v="2"/>
    <x v="3"/>
  </r>
  <r>
    <s v="COOPERADO"/>
    <x v="1"/>
    <s v="MULTICOOP"/>
    <n v="5389"/>
    <x v="2"/>
    <x v="2"/>
    <x v="3"/>
  </r>
  <r>
    <s v="PLANO"/>
    <x v="1"/>
    <s v="ECOS"/>
    <n v="181"/>
    <x v="2"/>
    <x v="2"/>
    <x v="3"/>
  </r>
  <r>
    <s v="CASANPREV"/>
    <x v="2"/>
    <s v="CASANPREV"/>
    <n v="4679"/>
    <x v="2"/>
    <x v="1"/>
    <x v="2"/>
  </r>
  <r>
    <s v="PLANO CSI"/>
    <x v="2"/>
    <s v="MULTIBRA"/>
    <n v="97"/>
    <x v="2"/>
    <x v="2"/>
    <x v="1"/>
  </r>
  <r>
    <s v="PLANO PTAPREV"/>
    <x v="1"/>
    <s v="PETROS"/>
    <n v="2116"/>
    <x v="2"/>
    <x v="1"/>
    <x v="0"/>
  </r>
  <r>
    <s v="COHABPREV"/>
    <x v="1"/>
    <s v="FUNDAÇÃO LIBERTAS"/>
    <n v="86"/>
    <x v="2"/>
    <x v="1"/>
    <x v="1"/>
  </r>
  <r>
    <s v="PREVFIEPA"/>
    <x v="1"/>
    <s v="PREVISC"/>
    <n v="699"/>
    <x v="2"/>
    <x v="2"/>
    <x v="3"/>
  </r>
  <r>
    <s v="SABIC-PREV"/>
    <x v="2"/>
    <s v="ICATUFMP"/>
    <n v="256"/>
    <x v="2"/>
    <x v="2"/>
    <x v="1"/>
  </r>
  <r>
    <s v="SAE TOWERS PREV"/>
    <x v="2"/>
    <s v="MULTIBRA"/>
    <n v="733"/>
    <x v="2"/>
    <x v="2"/>
    <x v="1"/>
  </r>
  <r>
    <s v="ENERGISA ACRE"/>
    <x v="1"/>
    <s v="ENERGISAPREV"/>
    <n v="141"/>
    <x v="1"/>
    <x v="2"/>
    <x v="3"/>
  </r>
  <r>
    <s v="PLANO CD"/>
    <x v="1"/>
    <s v="PREVI-SIEMENS"/>
    <n v="15518"/>
    <x v="2"/>
    <x v="2"/>
    <x v="3"/>
  </r>
  <r>
    <s v="PLANO DE BEN. PREVIDENCIÁRIOS"/>
    <x v="1"/>
    <s v="ANABBPREV"/>
    <n v="3773"/>
    <x v="2"/>
    <x v="2"/>
    <x v="2"/>
  </r>
  <r>
    <s v="PSF"/>
    <x v="0"/>
    <s v="ENERGISAPREV"/>
    <n v="343"/>
    <x v="1"/>
    <x v="2"/>
    <x v="3"/>
  </r>
  <r>
    <s v="PCD - FUNASA"/>
    <x v="1"/>
    <s v="ENERGISAPREV"/>
    <n v="221"/>
    <x v="1"/>
    <x v="2"/>
    <x v="3"/>
  </r>
  <r>
    <s v="PLANO PCD"/>
    <x v="1"/>
    <s v="ENERGISAPREV"/>
    <n v="933"/>
    <x v="1"/>
    <x v="2"/>
    <x v="3"/>
  </r>
  <r>
    <s v="PBSI"/>
    <x v="0"/>
    <s v="ENERGISAPREV"/>
    <n v="147"/>
    <x v="2"/>
    <x v="2"/>
    <x v="3"/>
  </r>
  <r>
    <s v="PREVDATA II"/>
    <x v="2"/>
    <s v="PREVDATA"/>
    <n v="9210"/>
    <x v="2"/>
    <x v="1"/>
    <x v="3"/>
  </r>
  <r>
    <s v="PGS"/>
    <x v="0"/>
    <s v="FAPERS"/>
    <n v="1112"/>
    <x v="1"/>
    <x v="2"/>
    <x v="3"/>
  </r>
  <r>
    <s v="PLANO ALEPEPREV"/>
    <x v="1"/>
    <s v="ALEPEPREV"/>
    <n v="403"/>
    <x v="2"/>
    <x v="1"/>
    <x v="2"/>
  </r>
  <r>
    <s v="AIBELPREV"/>
    <x v="1"/>
    <s v="MULTIBRA"/>
    <n v="1"/>
    <x v="0"/>
    <x v="0"/>
    <x v="1"/>
  </r>
  <r>
    <s v="GTMPREV"/>
    <x v="1"/>
    <s v="MULTIPLA"/>
    <n v="191"/>
    <x v="0"/>
    <x v="0"/>
    <x v="3"/>
  </r>
  <r>
    <s v="PREVICONTAS"/>
    <x v="1"/>
    <s v="PETROS"/>
    <n v="239"/>
    <x v="2"/>
    <x v="1"/>
    <x v="0"/>
  </r>
  <r>
    <s v="PREVMUNKSJO"/>
    <x v="1"/>
    <s v="IFM"/>
    <n v="392"/>
    <x v="2"/>
    <x v="2"/>
    <x v="1"/>
  </r>
  <r>
    <s v="PLANO II"/>
    <x v="2"/>
    <s v="BRF PREVIDÊNCIA"/>
    <n v="23539"/>
    <x v="1"/>
    <x v="2"/>
    <x v="1"/>
  </r>
  <r>
    <s v="FENAJPREV"/>
    <x v="1"/>
    <s v="PETROS"/>
    <n v="331"/>
    <x v="2"/>
    <x v="1"/>
    <x v="0"/>
  </r>
  <r>
    <s v="VISÃO MULTI"/>
    <x v="1"/>
    <s v="VISÃO PREV"/>
    <n v="10631"/>
    <x v="2"/>
    <x v="2"/>
    <x v="1"/>
  </r>
  <r>
    <s v="CIASCPREV"/>
    <x v="2"/>
    <s v="DATUSPREV"/>
    <n v="720"/>
    <x v="2"/>
    <x v="1"/>
    <x v="2"/>
  </r>
  <r>
    <s v="PLANO SANTA MARIA II"/>
    <x v="1"/>
    <s v="MULTIBRA"/>
    <n v="1145"/>
    <x v="2"/>
    <x v="2"/>
    <x v="1"/>
  </r>
  <r>
    <s v="CIDASC-FLEXCERES"/>
    <x v="2"/>
    <s v="CERES"/>
    <n v="1250"/>
    <x v="2"/>
    <x v="1"/>
    <x v="1"/>
  </r>
  <r>
    <s v="MC PREV"/>
    <x v="1"/>
    <s v="MC PREV"/>
    <n v="5628"/>
    <x v="2"/>
    <x v="2"/>
    <x v="2"/>
  </r>
  <r>
    <s v="FBPREV"/>
    <x v="2"/>
    <s v="BANRISUL/FBSS"/>
    <n v="9431"/>
    <x v="1"/>
    <x v="1"/>
    <x v="1"/>
  </r>
  <r>
    <s v="PLANO DE APOSENTADORIA DO BANCO HONDA"/>
    <x v="1"/>
    <s v="PREVIHONDA"/>
    <n v="353"/>
    <x v="2"/>
    <x v="2"/>
    <x v="2"/>
  </r>
  <r>
    <s v="NOVO NORDISK PRODUÇÃO"/>
    <x v="1"/>
    <s v="MULTIPREV"/>
    <n v="2287"/>
    <x v="2"/>
    <x v="2"/>
    <x v="1"/>
  </r>
  <r>
    <s v="ANDRITZ"/>
    <x v="2"/>
    <s v="MULTIBRA"/>
    <n v="572"/>
    <x v="2"/>
    <x v="2"/>
    <x v="1"/>
  </r>
  <r>
    <s v="PREV-ESTAT"/>
    <x v="1"/>
    <s v="PETROS"/>
    <n v="69"/>
    <x v="2"/>
    <x v="1"/>
    <x v="0"/>
  </r>
  <r>
    <s v="CD XPREV"/>
    <x v="1"/>
    <s v="ICATUFMP"/>
    <n v="478"/>
    <x v="2"/>
    <x v="2"/>
    <x v="1"/>
  </r>
  <r>
    <s v="HCPA PREV"/>
    <x v="2"/>
    <s v="BB PREVIDENCIA"/>
    <n v="9802"/>
    <x v="2"/>
    <x v="2"/>
    <x v="1"/>
  </r>
  <r>
    <s v="ARYSTA PREV CD"/>
    <x v="1"/>
    <s v="BB PREVIDENCIA"/>
    <n v="759"/>
    <x v="2"/>
    <x v="2"/>
    <x v="1"/>
  </r>
  <r>
    <s v="GUARANI PREV"/>
    <x v="1"/>
    <s v="MULTIPENSIONS"/>
    <n v="311"/>
    <x v="2"/>
    <x v="2"/>
    <x v="1"/>
  </r>
  <r>
    <s v="SBOTPREV"/>
    <x v="1"/>
    <s v="SBOTPREV"/>
    <n v="3506"/>
    <x v="2"/>
    <x v="2"/>
    <x v="2"/>
  </r>
  <r>
    <s v="PLANO  BD  ITAUCARD"/>
    <x v="0"/>
    <s v="ITAU UNIBANCO"/>
    <n v="3388"/>
    <x v="1"/>
    <x v="2"/>
    <x v="0"/>
  </r>
  <r>
    <s v="PLANO ITAÚ CD"/>
    <x v="2"/>
    <s v="ITAU UNIBANCO"/>
    <n v="1342"/>
    <x v="1"/>
    <x v="2"/>
    <x v="0"/>
  </r>
  <r>
    <s v="PLANO CRCPREV"/>
    <x v="1"/>
    <s v="PETROS"/>
    <n v="2016"/>
    <x v="2"/>
    <x v="1"/>
    <x v="0"/>
  </r>
  <r>
    <s v="PLANO ITAUBANCO CD"/>
    <x v="1"/>
    <s v="ITAU UNIBANCO"/>
    <n v="24348"/>
    <x v="1"/>
    <x v="2"/>
    <x v="0"/>
  </r>
  <r>
    <s v="PLANO EPE"/>
    <x v="2"/>
    <s v="ELETROS"/>
    <n v="809"/>
    <x v="2"/>
    <x v="1"/>
    <x v="1"/>
  </r>
  <r>
    <s v="PLANO PREVITÁLIA"/>
    <x v="1"/>
    <s v="PETROS"/>
    <n v="98"/>
    <x v="2"/>
    <x v="1"/>
    <x v="0"/>
  </r>
  <r>
    <s v="ICL PREV"/>
    <x v="2"/>
    <s v="MULTIBRA"/>
    <n v="0"/>
    <x v="0"/>
    <x v="0"/>
    <x v="1"/>
  </r>
  <r>
    <s v="CV EQUATORIAL PIAUÍ"/>
    <x v="2"/>
    <s v="EQTPREV"/>
    <n v="493"/>
    <x v="2"/>
    <x v="2"/>
    <x v="3"/>
  </r>
  <r>
    <s v="PLANO PREVIFIEA"/>
    <x v="1"/>
    <s v="PREVISC"/>
    <n v="374"/>
    <x v="2"/>
    <x v="2"/>
    <x v="3"/>
  </r>
  <r>
    <s v="PLANO PREVI-CONTINENTAL"/>
    <x v="2"/>
    <s v="ICATUFMP"/>
    <n v="3192"/>
    <x v="2"/>
    <x v="2"/>
    <x v="1"/>
  </r>
  <r>
    <s v="PLANO DE BENEFÍCIOS EXXONMOBIL I"/>
    <x v="0"/>
    <s v="PREVIDEXXONMOBIL"/>
    <n v="4692"/>
    <x v="2"/>
    <x v="2"/>
    <x v="2"/>
  </r>
  <r>
    <s v="CD - ELETROSUL"/>
    <x v="1"/>
    <s v="ELOS"/>
    <n v="1606"/>
    <x v="2"/>
    <x v="2"/>
    <x v="3"/>
  </r>
  <r>
    <s v="PLANO FIBRAPREV"/>
    <x v="2"/>
    <s v="MULTIPENSIONS"/>
    <n v="0"/>
    <x v="0"/>
    <x v="0"/>
    <x v="1"/>
  </r>
  <r>
    <s v="EMERSONPREV"/>
    <x v="1"/>
    <s v="IFM"/>
    <n v="295"/>
    <x v="2"/>
    <x v="2"/>
    <x v="1"/>
  </r>
  <r>
    <s v="SGC PREV"/>
    <x v="2"/>
    <s v="BB PREVIDENCIA"/>
    <n v="466"/>
    <x v="2"/>
    <x v="2"/>
    <x v="1"/>
  </r>
  <r>
    <s v="PLANO GASPREV"/>
    <x v="1"/>
    <s v="PETROS"/>
    <n v="2585"/>
    <x v="2"/>
    <x v="1"/>
    <x v="0"/>
  </r>
  <r>
    <s v="SALUTARPREV"/>
    <x v="1"/>
    <s v="FUCAP"/>
    <n v="1696"/>
    <x v="2"/>
    <x v="2"/>
    <x v="2"/>
  </r>
  <r>
    <s v="PLANO D"/>
    <x v="1"/>
    <s v="BRASLIGHT"/>
    <n v="8514"/>
    <x v="2"/>
    <x v="2"/>
    <x v="1"/>
  </r>
  <r>
    <s v="PLANO MJN PREV"/>
    <x v="2"/>
    <s v="MULTIPREV"/>
    <n v="179"/>
    <x v="2"/>
    <x v="2"/>
    <x v="1"/>
  </r>
  <r>
    <s v="PLANO CV I"/>
    <x v="2"/>
    <s v="CAPEF"/>
    <n v="15820"/>
    <x v="2"/>
    <x v="1"/>
    <x v="1"/>
  </r>
  <r>
    <s v="PETRO_RG"/>
    <x v="1"/>
    <s v="PETROS"/>
    <n v="1167"/>
    <x v="2"/>
    <x v="1"/>
    <x v="0"/>
  </r>
  <r>
    <s v="PLANO BAXTER CD"/>
    <x v="1"/>
    <s v="MULTIPREV"/>
    <n v="2351"/>
    <x v="2"/>
    <x v="2"/>
    <x v="1"/>
  </r>
  <r>
    <s v="CD INVISTA"/>
    <x v="1"/>
    <s v="MULTIBRA"/>
    <n v="292"/>
    <x v="2"/>
    <x v="2"/>
    <x v="1"/>
  </r>
  <r>
    <s v="SIMECSPREVI"/>
    <x v="1"/>
    <s v="INDUSPREVI"/>
    <n v="18"/>
    <x v="2"/>
    <x v="2"/>
    <x v="3"/>
  </r>
  <r>
    <s v="ANABBPREV 2"/>
    <x v="1"/>
    <s v="ANABBPREV"/>
    <n v="402"/>
    <x v="2"/>
    <x v="2"/>
    <x v="2"/>
  </r>
  <r>
    <s v="PLANO DE BENEFÍCIOS"/>
    <x v="1"/>
    <s v="PREVEME II"/>
    <n v="8415"/>
    <x v="2"/>
    <x v="2"/>
    <x v="2"/>
  </r>
  <r>
    <s v="SABESPREV MAIS"/>
    <x v="1"/>
    <s v="SABESPREV"/>
    <n v="25026"/>
    <x v="2"/>
    <x v="1"/>
    <x v="1"/>
  </r>
  <r>
    <s v="NOVO PLANO COPASA"/>
    <x v="1"/>
    <s v="FUNDAÇÃO LIBERTAS"/>
    <n v="10904"/>
    <x v="2"/>
    <x v="1"/>
    <x v="1"/>
  </r>
  <r>
    <s v="MICRO PREV"/>
    <x v="1"/>
    <s v="SUL PREVIDÊNCIA"/>
    <n v="270"/>
    <x v="2"/>
    <x v="2"/>
    <x v="2"/>
  </r>
  <r>
    <s v="PLANO COPASA SALDADO"/>
    <x v="0"/>
    <s v="FUNDAÇÃO LIBERTAS"/>
    <n v="4079"/>
    <x v="1"/>
    <x v="1"/>
    <x v="1"/>
  </r>
  <r>
    <s v="PLANO LIQUIGÁS"/>
    <x v="1"/>
    <s v="PETROS"/>
    <n v="13536"/>
    <x v="2"/>
    <x v="1"/>
    <x v="0"/>
  </r>
  <r>
    <s v="PLANO DE APOSENTADORIA CULTURA INGLESA"/>
    <x v="1"/>
    <s v="IFM"/>
    <n v="848"/>
    <x v="2"/>
    <x v="2"/>
    <x v="1"/>
  </r>
  <r>
    <s v="HUNTSMAN 3"/>
    <x v="1"/>
    <s v="MULTIBRA"/>
    <n v="240"/>
    <x v="2"/>
    <x v="2"/>
    <x v="1"/>
  </r>
  <r>
    <s v="IGARASSU PREV"/>
    <x v="1"/>
    <s v="BB PREVIDENCIA"/>
    <n v="317"/>
    <x v="2"/>
    <x v="2"/>
    <x v="1"/>
  </r>
  <r>
    <s v="ORICA PREV"/>
    <x v="1"/>
    <s v="MULTIBRA"/>
    <n v="1485"/>
    <x v="2"/>
    <x v="2"/>
    <x v="1"/>
  </r>
  <r>
    <s v="PLANO MISTO SALDADO"/>
    <x v="2"/>
    <s v="BB PREVIDENCIA"/>
    <n v="900"/>
    <x v="1"/>
    <x v="2"/>
    <x v="1"/>
  </r>
  <r>
    <s v="PLANO BD SALDADO"/>
    <x v="0"/>
    <s v="BB PREVIDENCIA"/>
    <n v="1226"/>
    <x v="1"/>
    <x v="2"/>
    <x v="1"/>
  </r>
  <r>
    <s v="PREV AMAZONIA"/>
    <x v="2"/>
    <s v="BB PREVIDENCIA"/>
    <n v="3243"/>
    <x v="2"/>
    <x v="2"/>
    <x v="1"/>
  </r>
  <r>
    <s v="MOEDAPREV"/>
    <x v="2"/>
    <s v="CIFRAO"/>
    <n v="2121"/>
    <x v="2"/>
    <x v="1"/>
    <x v="2"/>
  </r>
  <r>
    <s v="PLANO DE APOSENTADORIA"/>
    <x v="1"/>
    <s v="TOYOTA PREVI"/>
    <n v="12184"/>
    <x v="2"/>
    <x v="2"/>
    <x v="2"/>
  </r>
  <r>
    <s v="CPIC"/>
    <x v="1"/>
    <s v="MULTIBRA"/>
    <n v="674"/>
    <x v="2"/>
    <x v="2"/>
    <x v="1"/>
  </r>
  <r>
    <s v="PLANO SULGASPREV"/>
    <x v="1"/>
    <s v="PETROS"/>
    <n v="335"/>
    <x v="2"/>
    <x v="1"/>
    <x v="0"/>
  </r>
  <r>
    <s v="PREVTRAN"/>
    <x v="1"/>
    <s v="MONGERAL"/>
    <n v="312"/>
    <x v="2"/>
    <x v="2"/>
    <x v="2"/>
  </r>
  <r>
    <s v="FAMÍLIA PREVIDÊNCIA ASSOCIATIVO(FAMÍLIA)"/>
    <x v="1"/>
    <s v="FAMILIA PREVIDENCIA"/>
    <n v="16485"/>
    <x v="2"/>
    <x v="2"/>
    <x v="1"/>
  </r>
  <r>
    <s v="PLANO DE BENEFÍCIOS I"/>
    <x v="1"/>
    <s v="MÚTUOPREV"/>
    <n v="446"/>
    <x v="2"/>
    <x v="2"/>
    <x v="2"/>
  </r>
  <r>
    <s v="REDECARD"/>
    <x v="1"/>
    <s v="ITAU UNIBANCO"/>
    <n v="887"/>
    <x v="1"/>
    <x v="2"/>
    <x v="0"/>
  </r>
  <r>
    <s v="PLANO DE BENEFÍCIOS II"/>
    <x v="1"/>
    <s v="MÚTUOPREV"/>
    <n v="27079"/>
    <x v="1"/>
    <x v="2"/>
    <x v="2"/>
  </r>
  <r>
    <s v="CELPREV"/>
    <x v="2"/>
    <s v="MULTIBRA INSTITUIDOR"/>
    <n v="25"/>
    <x v="0"/>
    <x v="0"/>
    <x v="2"/>
  </r>
  <r>
    <s v="GE AVIATION"/>
    <x v="2"/>
    <s v="GEBSA-PREV"/>
    <n v="25"/>
    <x v="1"/>
    <x v="2"/>
    <x v="3"/>
  </r>
  <r>
    <s v="PETROCOQUE II"/>
    <x v="2"/>
    <s v="MULTIBRA"/>
    <n v="450"/>
    <x v="2"/>
    <x v="2"/>
    <x v="1"/>
  </r>
  <r>
    <s v="PRODUQUÍMICA-NE PREV"/>
    <x v="1"/>
    <s v="BB PREVIDENCIA"/>
    <n v="212"/>
    <x v="1"/>
    <x v="2"/>
    <x v="1"/>
  </r>
  <r>
    <s v="PREV FUPF CD"/>
    <x v="1"/>
    <s v="BB PREVIDENCIA"/>
    <n v="2328"/>
    <x v="1"/>
    <x v="2"/>
    <x v="1"/>
  </r>
  <r>
    <s v="PLANO CIADPREV"/>
    <x v="1"/>
    <s v="SUL PREVIDÊNCIA"/>
    <n v="3320"/>
    <x v="2"/>
    <x v="2"/>
    <x v="2"/>
  </r>
  <r>
    <s v="PLANO BNY MELLON"/>
    <x v="0"/>
    <s v="ICATUFMP"/>
    <n v="11"/>
    <x v="1"/>
    <x v="2"/>
    <x v="1"/>
  </r>
  <r>
    <s v="PLANO CARGILLPREV"/>
    <x v="1"/>
    <s v="CARGILLPREV"/>
    <n v="16001"/>
    <x v="2"/>
    <x v="2"/>
    <x v="3"/>
  </r>
  <r>
    <s v="ATENTO"/>
    <x v="1"/>
    <s v="MULTIPREV"/>
    <n v="841"/>
    <x v="2"/>
    <x v="2"/>
    <x v="1"/>
  </r>
  <r>
    <s v="PLANO II METRÔ RIO"/>
    <x v="1"/>
    <s v="MULTIPENSIONS"/>
    <n v="1048"/>
    <x v="2"/>
    <x v="2"/>
    <x v="1"/>
  </r>
  <r>
    <s v="GAMA"/>
    <x v="1"/>
    <s v="IAJA"/>
    <n v="9579"/>
    <x v="2"/>
    <x v="2"/>
    <x v="3"/>
  </r>
  <r>
    <s v="PLANO CV"/>
    <x v="2"/>
    <s v="DESBAN"/>
    <n v="237"/>
    <x v="2"/>
    <x v="1"/>
    <x v="3"/>
  </r>
  <r>
    <s v="PLANO NTNPREV"/>
    <x v="2"/>
    <s v="MULTIBRA"/>
    <n v="106"/>
    <x v="1"/>
    <x v="2"/>
    <x v="1"/>
  </r>
  <r>
    <s v="MAISPREV"/>
    <x v="2"/>
    <s v="FUMPRESC"/>
    <n v="1591"/>
    <x v="2"/>
    <x v="1"/>
    <x v="2"/>
  </r>
  <r>
    <s v="ACRICELPREV"/>
    <x v="1"/>
    <s v="MULTIBRA"/>
    <n v="529"/>
    <x v="2"/>
    <x v="2"/>
    <x v="1"/>
  </r>
  <r>
    <s v="PRECE-CV"/>
    <x v="2"/>
    <s v="PRECE"/>
    <n v="7400"/>
    <x v="1"/>
    <x v="1"/>
    <x v="3"/>
  </r>
  <r>
    <s v="RAIZPREV"/>
    <x v="2"/>
    <s v="RAIZPREV"/>
    <n v="66709"/>
    <x v="2"/>
    <x v="2"/>
    <x v="3"/>
  </r>
  <r>
    <s v="PBDC"/>
    <x v="0"/>
    <s v="CENTRUS"/>
    <n v="274"/>
    <x v="1"/>
    <x v="1"/>
    <x v="3"/>
  </r>
  <r>
    <s v="PLANO DE APOSENTADORIA FUTURA II"/>
    <x v="2"/>
    <s v="FUTURA II"/>
    <n v="14536"/>
    <x v="2"/>
    <x v="2"/>
    <x v="2"/>
  </r>
  <r>
    <s v="UNIGEL PREV"/>
    <x v="2"/>
    <s v="MULTIBRA"/>
    <n v="3289"/>
    <x v="2"/>
    <x v="2"/>
    <x v="1"/>
  </r>
  <r>
    <s v="PLANO CDPREV"/>
    <x v="1"/>
    <s v="FUNDAÇÃO LIBERTAS"/>
    <n v="189"/>
    <x v="2"/>
    <x v="1"/>
    <x v="1"/>
  </r>
  <r>
    <s v="ENERGISA RONDÔNIA"/>
    <x v="1"/>
    <s v="ENERGISAPREV"/>
    <n v="250"/>
    <x v="1"/>
    <x v="2"/>
    <x v="3"/>
  </r>
  <r>
    <s v="PLANO III"/>
    <x v="1"/>
    <s v="BRF PREVIDÊNCIA"/>
    <n v="135346"/>
    <x v="2"/>
    <x v="2"/>
    <x v="1"/>
  </r>
  <r>
    <s v="PLENOPREV"/>
    <x v="1"/>
    <s v="SUL PREVIDÊNCIA"/>
    <n v="1677"/>
    <x v="2"/>
    <x v="2"/>
    <x v="2"/>
  </r>
  <r>
    <s v="MARCOPREV"/>
    <x v="1"/>
    <s v="MARCOPREV"/>
    <n v="7521"/>
    <x v="2"/>
    <x v="2"/>
    <x v="2"/>
  </r>
  <r>
    <s v="PLANO DE BENEFÍCIOS VISÃO TELEFÔNICA"/>
    <x v="1"/>
    <s v="VISÃO PREV"/>
    <n v="24292"/>
    <x v="1"/>
    <x v="2"/>
    <x v="1"/>
  </r>
  <r>
    <s v="PREVMETAL II"/>
    <x v="1"/>
    <s v="MULTIBRA"/>
    <n v="2144"/>
    <x v="2"/>
    <x v="2"/>
    <x v="1"/>
  </r>
  <r>
    <s v="PREV-MOSAIC 1"/>
    <x v="2"/>
    <s v="VALIA"/>
    <n v="1978"/>
    <x v="2"/>
    <x v="2"/>
    <x v="0"/>
  </r>
  <r>
    <s v="PREV-MOSAIC 2"/>
    <x v="1"/>
    <s v="VALIA"/>
    <n v="5934"/>
    <x v="2"/>
    <x v="2"/>
    <x v="0"/>
  </r>
  <r>
    <s v="SIG PREV"/>
    <x v="1"/>
    <s v="MULTIBRA"/>
    <n v="658"/>
    <x v="2"/>
    <x v="2"/>
    <x v="1"/>
  </r>
  <r>
    <s v="ABEPOM PREVIDÊNCIA"/>
    <x v="1"/>
    <s v="MONGERAL"/>
    <n v="1730"/>
    <x v="4"/>
    <x v="2"/>
    <x v="2"/>
  </r>
  <r>
    <s v="PLANO DE BENEFÍCIOS VALE FERTILIZANTES"/>
    <x v="2"/>
    <s v="VALIA"/>
    <n v="2231"/>
    <x v="1"/>
    <x v="2"/>
    <x v="0"/>
  </r>
  <r>
    <s v="METALSA"/>
    <x v="2"/>
    <s v="ICATUFMP"/>
    <n v="527"/>
    <x v="2"/>
    <x v="2"/>
    <x v="1"/>
  </r>
  <r>
    <s v="PLANO BROOKFIELD INCORPORAÇÕES"/>
    <x v="1"/>
    <s v="MULTIPENSIONS"/>
    <n v="807"/>
    <x v="2"/>
    <x v="2"/>
    <x v="1"/>
  </r>
  <r>
    <s v="BBPREV REALIZE+"/>
    <x v="1"/>
    <s v="BB PREVIDENCIA"/>
    <n v="1809"/>
    <x v="2"/>
    <x v="2"/>
    <x v="1"/>
  </r>
  <r>
    <s v="TAESAPREV"/>
    <x v="1"/>
    <s v="FORLUZ"/>
    <n v="1442"/>
    <x v="2"/>
    <x v="1"/>
    <x v="0"/>
  </r>
  <r>
    <s v="PAI I"/>
    <x v="1"/>
    <s v="INFRAPREV"/>
    <n v="223"/>
    <x v="2"/>
    <x v="1"/>
    <x v="1"/>
  </r>
  <r>
    <s v="OJIPREV"/>
    <x v="1"/>
    <s v="MULTIPREV"/>
    <n v="426"/>
    <x v="2"/>
    <x v="2"/>
    <x v="1"/>
  </r>
  <r>
    <s v="MARSPREV"/>
    <x v="2"/>
    <s v="MULTIPREV"/>
    <n v="3381"/>
    <x v="2"/>
    <x v="2"/>
    <x v="1"/>
  </r>
  <r>
    <s v="BAKER HUGHES"/>
    <x v="1"/>
    <s v="MULTIPREV"/>
    <n v="998"/>
    <x v="2"/>
    <x v="2"/>
    <x v="1"/>
  </r>
  <r>
    <s v="CONTÁBIL PREV"/>
    <x v="1"/>
    <s v="MONGERAL"/>
    <n v="203"/>
    <x v="2"/>
    <x v="2"/>
    <x v="2"/>
  </r>
  <r>
    <s v="TPREV"/>
    <x v="2"/>
    <s v="MULTIPREV"/>
    <n v="36"/>
    <x v="2"/>
    <x v="2"/>
    <x v="1"/>
  </r>
  <r>
    <s v="JBT"/>
    <x v="1"/>
    <s v="IFM"/>
    <n v="897"/>
    <x v="2"/>
    <x v="2"/>
    <x v="1"/>
  </r>
  <r>
    <s v="PLANO DENTALUNIPREV"/>
    <x v="1"/>
    <s v="MAIS FUTURO"/>
    <n v="4569"/>
    <x v="2"/>
    <x v="2"/>
    <x v="2"/>
  </r>
  <r>
    <s v="PB CD-02"/>
    <x v="1"/>
    <s v="REGIUS"/>
    <n v="1305"/>
    <x v="2"/>
    <x v="1"/>
    <x v="1"/>
  </r>
  <r>
    <s v="MAIS FUTURO(FAMÍLIA)"/>
    <x v="1"/>
    <s v="MAIS FUTURO"/>
    <n v="3627"/>
    <x v="2"/>
    <x v="2"/>
    <x v="2"/>
  </r>
  <r>
    <s v="PRODEMGEPREV"/>
    <x v="1"/>
    <s v="FUNDAÇÃO LIBERTAS"/>
    <n v="1104"/>
    <x v="2"/>
    <x v="1"/>
    <x v="1"/>
  </r>
  <r>
    <s v="FITPREV"/>
    <x v="1"/>
    <s v="MULTIPENSIONS"/>
    <n v="287"/>
    <x v="2"/>
    <x v="2"/>
    <x v="1"/>
  </r>
  <r>
    <s v="PREVCOM RP (SERVIDOR)"/>
    <x v="1"/>
    <s v="SP-PREVCOM"/>
    <n v="5350"/>
    <x v="2"/>
    <x v="1"/>
    <x v="1"/>
  </r>
  <r>
    <s v="PREVCOM RG (SERVIDOR)"/>
    <x v="1"/>
    <s v="SP-PREVCOM"/>
    <n v="20483"/>
    <x v="2"/>
    <x v="1"/>
    <x v="1"/>
  </r>
  <r>
    <s v="EXECPREV (SERVIDOR)"/>
    <x v="1"/>
    <s v="FUNPRESP-EXE"/>
    <n v="109139"/>
    <x v="2"/>
    <x v="1"/>
    <x v="1"/>
  </r>
  <r>
    <s v="APEXPREV"/>
    <x v="1"/>
    <s v="BB PREVIDENCIA"/>
    <n v="654"/>
    <x v="2"/>
    <x v="2"/>
    <x v="1"/>
  </r>
  <r>
    <s v="NITRO PREV"/>
    <x v="1"/>
    <s v="IFM"/>
    <n v="446"/>
    <x v="2"/>
    <x v="2"/>
    <x v="1"/>
  </r>
  <r>
    <s v="LEGISPREV (SERVIDOR)"/>
    <x v="1"/>
    <s v="FUNPRESP-EXE"/>
    <n v="2998"/>
    <x v="2"/>
    <x v="1"/>
    <x v="1"/>
  </r>
  <r>
    <s v="PLANO MISTO"/>
    <x v="1"/>
    <s v="SAO FRANCISCO"/>
    <n v="2177"/>
    <x v="2"/>
    <x v="1"/>
    <x v="3"/>
  </r>
  <r>
    <s v="ABDI-FLEXCERES"/>
    <x v="1"/>
    <s v="CERES"/>
    <n v="151"/>
    <x v="2"/>
    <x v="1"/>
    <x v="1"/>
  </r>
  <r>
    <s v="PLANO HEIPREV"/>
    <x v="1"/>
    <s v="MULTIBRA"/>
    <n v="18098"/>
    <x v="2"/>
    <x v="2"/>
    <x v="1"/>
  </r>
  <r>
    <s v="PREVSIAS"/>
    <x v="1"/>
    <s v="SIAS"/>
    <n v="1479"/>
    <x v="2"/>
    <x v="1"/>
    <x v="2"/>
  </r>
  <r>
    <s v="SESI-PIPREV"/>
    <x v="1"/>
    <s v="PREVISC"/>
    <n v="548"/>
    <x v="2"/>
    <x v="2"/>
    <x v="3"/>
  </r>
  <r>
    <s v="RJPREV-CD (SERVIDOR)"/>
    <x v="1"/>
    <s v="RJPREV"/>
    <n v="6609"/>
    <x v="2"/>
    <x v="1"/>
    <x v="2"/>
  </r>
  <r>
    <s v="CBSPREV"/>
    <x v="1"/>
    <s v="CBS"/>
    <n v="29936"/>
    <x v="2"/>
    <x v="2"/>
    <x v="1"/>
  </r>
  <r>
    <s v="INOVAPREV"/>
    <x v="1"/>
    <s v="SISTEL"/>
    <n v="2468"/>
    <x v="2"/>
    <x v="2"/>
    <x v="1"/>
  </r>
  <r>
    <s v="PLANO CODEMIG PREV"/>
    <x v="1"/>
    <s v="FUNDAÇÃO LIBERTAS"/>
    <n v="198"/>
    <x v="2"/>
    <x v="1"/>
    <x v="1"/>
  </r>
  <r>
    <s v="JUSMP-PREV (SERVIDOR)"/>
    <x v="1"/>
    <s v="FUNPRESP-JUD"/>
    <n v="38337"/>
    <x v="2"/>
    <x v="1"/>
    <x v="1"/>
  </r>
  <r>
    <s v="AB FREIOS"/>
    <x v="2"/>
    <s v="MULTIBRA"/>
    <n v="278"/>
    <x v="2"/>
    <x v="2"/>
    <x v="1"/>
  </r>
  <r>
    <s v="CARESTREAMPREV"/>
    <x v="2"/>
    <s v="ICATUFMP"/>
    <n v="144"/>
    <x v="2"/>
    <x v="2"/>
    <x v="1"/>
  </r>
  <r>
    <s v="PREVCOM RG UNIS (SERVIDOR)"/>
    <x v="1"/>
    <s v="SP-PREVCOM"/>
    <n v="8598"/>
    <x v="2"/>
    <x v="1"/>
    <x v="1"/>
  </r>
  <r>
    <s v="PBS"/>
    <x v="0"/>
    <s v="BANRISUL/FBSS"/>
    <n v="5041"/>
    <x v="2"/>
    <x v="1"/>
    <x v="1"/>
  </r>
  <r>
    <s v="FBPREV II"/>
    <x v="2"/>
    <s v="BANRISUL/FBSS"/>
    <n v="9575"/>
    <x v="2"/>
    <x v="1"/>
    <x v="1"/>
  </r>
  <r>
    <s v="PAN"/>
    <x v="1"/>
    <s v="FUNEPP"/>
    <n v="19651"/>
    <x v="2"/>
    <x v="2"/>
    <x v="3"/>
  </r>
  <r>
    <s v="HMB PREV"/>
    <x v="1"/>
    <s v="MULTIPREV"/>
    <n v="3170"/>
    <x v="2"/>
    <x v="2"/>
    <x v="1"/>
  </r>
  <r>
    <s v="PREVES SE (SERVIDOR)"/>
    <x v="1"/>
    <s v="PREVES"/>
    <n v="4810"/>
    <x v="2"/>
    <x v="1"/>
    <x v="2"/>
  </r>
  <r>
    <s v="ZOETIS PREV"/>
    <x v="2"/>
    <s v="MERCERPREV"/>
    <n v="2087"/>
    <x v="2"/>
    <x v="2"/>
    <x v="2"/>
  </r>
  <r>
    <s v="PLANO UNIMED"/>
    <x v="1"/>
    <s v="MULTICOOP"/>
    <n v="1329"/>
    <x v="2"/>
    <x v="2"/>
    <x v="3"/>
  </r>
  <r>
    <s v="AKER PREV"/>
    <x v="1"/>
    <s v="MULTIPREV"/>
    <n v="1374"/>
    <x v="2"/>
    <x v="2"/>
    <x v="1"/>
  </r>
  <r>
    <s v="EMATERDF-FLEXCERES"/>
    <x v="2"/>
    <s v="CERES"/>
    <n v="510"/>
    <x v="2"/>
    <x v="1"/>
    <x v="1"/>
  </r>
  <r>
    <s v="PLANO DE APOSENTADORIA MOTOROLA SOLUTION"/>
    <x v="1"/>
    <s v="MAIS VIDA PREV"/>
    <n v="551"/>
    <x v="2"/>
    <x v="2"/>
    <x v="2"/>
  </r>
  <r>
    <s v="PAP II"/>
    <x v="2"/>
    <s v="FUNEPP"/>
    <n v="1868"/>
    <x v="2"/>
    <x v="2"/>
    <x v="3"/>
  </r>
  <r>
    <s v="PSP"/>
    <x v="0"/>
    <s v="FUNDAÇÃO LIBERTAS"/>
    <n v="211"/>
    <x v="1"/>
    <x v="1"/>
    <x v="1"/>
  </r>
  <r>
    <s v="CONFORTPREV"/>
    <x v="1"/>
    <s v="PREVSOMPO"/>
    <n v="1785"/>
    <x v="2"/>
    <x v="2"/>
    <x v="2"/>
  </r>
  <r>
    <s v="U-SHIN PREV"/>
    <x v="1"/>
    <s v="MULTIPREV"/>
    <n v="210"/>
    <x v="2"/>
    <x v="2"/>
    <x v="1"/>
  </r>
  <r>
    <s v="OLYMPUSPREV"/>
    <x v="1"/>
    <s v="MULTIPREV"/>
    <n v="61"/>
    <x v="2"/>
    <x v="2"/>
    <x v="1"/>
  </r>
  <r>
    <s v="PLANO CD"/>
    <x v="1"/>
    <s v="PREVI-ERICSSON"/>
    <n v="1207"/>
    <x v="2"/>
    <x v="2"/>
    <x v="3"/>
  </r>
  <r>
    <s v="PREVISÃO"/>
    <x v="1"/>
    <s v="VISÃO PREV"/>
    <n v="1354"/>
    <x v="2"/>
    <x v="2"/>
    <x v="1"/>
  </r>
  <r>
    <s v="PB CD - METRO - DF"/>
    <x v="1"/>
    <s v="REGIUS"/>
    <n v="780"/>
    <x v="2"/>
    <x v="1"/>
    <x v="1"/>
  </r>
  <r>
    <s v="FUGROPREV"/>
    <x v="1"/>
    <s v="MULTIPENSIONS"/>
    <n v="394"/>
    <x v="2"/>
    <x v="2"/>
    <x v="1"/>
  </r>
  <r>
    <s v="PABBVIEPREV"/>
    <x v="1"/>
    <s v="MERCERPREV"/>
    <n v="1331"/>
    <x v="2"/>
    <x v="2"/>
    <x v="2"/>
  </r>
  <r>
    <s v="PREVPLAN (SERVIDOR)"/>
    <x v="1"/>
    <s v="PREVCOM-MG"/>
    <n v="3492"/>
    <x v="2"/>
    <x v="1"/>
    <x v="2"/>
  </r>
  <r>
    <s v="CITROSUCOPREV"/>
    <x v="2"/>
    <s v="MULTIPREV"/>
    <n v="6874"/>
    <x v="2"/>
    <x v="2"/>
    <x v="1"/>
  </r>
  <r>
    <s v="PLANO PREVITÊ"/>
    <x v="1"/>
    <s v="PREVISC"/>
    <n v="2681"/>
    <x v="2"/>
    <x v="2"/>
    <x v="3"/>
  </r>
  <r>
    <s v="PLANO CELPA R"/>
    <x v="0"/>
    <s v="EQTPREV"/>
    <n v="28"/>
    <x v="2"/>
    <x v="2"/>
    <x v="3"/>
  </r>
  <r>
    <s v="PLANO ELDORADO PREV"/>
    <x v="1"/>
    <s v="MULTIPREV"/>
    <n v="0"/>
    <x v="2"/>
    <x v="2"/>
    <x v="1"/>
  </r>
  <r>
    <s v="FAMÍLIA PREVIDÊNCIA CORPORATIVO"/>
    <x v="1"/>
    <s v="FAMILIA PREVIDENCIA"/>
    <n v="612"/>
    <x v="2"/>
    <x v="2"/>
    <x v="1"/>
  </r>
  <r>
    <s v="PLANO PORTOPREV II"/>
    <x v="1"/>
    <s v="PORTOPREV"/>
    <n v="14462"/>
    <x v="2"/>
    <x v="2"/>
    <x v="3"/>
  </r>
  <r>
    <s v="PREVES CDT (SERVIDOR)"/>
    <x v="1"/>
    <s v="PREVES"/>
    <n v="1142"/>
    <x v="2"/>
    <x v="1"/>
    <x v="2"/>
  </r>
  <r>
    <s v="CONABPREV"/>
    <x v="1"/>
    <s v="CIBRIUS"/>
    <n v="4824"/>
    <x v="2"/>
    <x v="1"/>
    <x v="3"/>
  </r>
  <r>
    <s v="CONAB SALDADO"/>
    <x v="0"/>
    <s v="CIBRIUS"/>
    <n v="3661"/>
    <x v="1"/>
    <x v="1"/>
    <x v="3"/>
  </r>
  <r>
    <s v="PLANO CACIBAN"/>
    <x v="0"/>
    <s v="BANESPREV"/>
    <n v="471"/>
    <x v="2"/>
    <x v="2"/>
    <x v="0"/>
  </r>
  <r>
    <s v="PLANO DCA"/>
    <x v="0"/>
    <s v="BANESPREV"/>
    <n v="137"/>
    <x v="2"/>
    <x v="2"/>
    <x v="0"/>
  </r>
  <r>
    <s v="PLANO DAB"/>
    <x v="0"/>
    <s v="BANESPREV"/>
    <n v="147"/>
    <x v="2"/>
    <x v="2"/>
    <x v="0"/>
  </r>
  <r>
    <s v="COPANPREV"/>
    <x v="1"/>
    <s v="MAIS FUTURO"/>
    <n v="249"/>
    <x v="2"/>
    <x v="2"/>
    <x v="2"/>
  </r>
  <r>
    <s v="AXALTA PREV"/>
    <x v="1"/>
    <s v="MULTIPENSIONS"/>
    <n v="1217"/>
    <x v="2"/>
    <x v="2"/>
    <x v="1"/>
  </r>
  <r>
    <s v="PLANO ARYSTA PREV I"/>
    <x v="1"/>
    <s v="MULTIPREV"/>
    <n v="8"/>
    <x v="3"/>
    <x v="2"/>
    <x v="1"/>
  </r>
  <r>
    <s v="PLANO V"/>
    <x v="1"/>
    <s v="FUNSSEST"/>
    <n v="3391"/>
    <x v="2"/>
    <x v="2"/>
    <x v="1"/>
  </r>
  <r>
    <s v="PLANO GE ENERGIA"/>
    <x v="1"/>
    <s v="GEBSA-PREV"/>
    <n v="3841"/>
    <x v="2"/>
    <x v="2"/>
    <x v="3"/>
  </r>
  <r>
    <s v="BBTS PREV"/>
    <x v="1"/>
    <s v="BB PREVIDENCIA"/>
    <n v="1655"/>
    <x v="2"/>
    <x v="2"/>
    <x v="1"/>
  </r>
  <r>
    <s v="PLANO PREVER"/>
    <x v="1"/>
    <s v="FAPERS"/>
    <n v="1809"/>
    <x v="2"/>
    <x v="2"/>
    <x v="3"/>
  </r>
  <r>
    <s v="PLANO CD OLINPREV"/>
    <x v="1"/>
    <s v="MERCERPREV"/>
    <n v="299"/>
    <x v="2"/>
    <x v="2"/>
    <x v="2"/>
  </r>
  <r>
    <s v="PREVBAHIA PB CIVIL (SERVIDOR)"/>
    <x v="1"/>
    <s v="PREVNORDESTE"/>
    <n v="3086"/>
    <x v="2"/>
    <x v="1"/>
    <x v="2"/>
  </r>
  <r>
    <s v="CHEMOURS PREV"/>
    <x v="1"/>
    <s v="MULTIPREV"/>
    <n v="58"/>
    <x v="2"/>
    <x v="2"/>
    <x v="1"/>
  </r>
  <r>
    <s v="DISNEY"/>
    <x v="1"/>
    <s v="MULTIPREV"/>
    <n v="303"/>
    <x v="2"/>
    <x v="2"/>
    <x v="1"/>
  </r>
  <r>
    <s v="ESPN"/>
    <x v="1"/>
    <s v="MULTIPREV"/>
    <n v="143"/>
    <x v="2"/>
    <x v="2"/>
    <x v="1"/>
  </r>
  <r>
    <s v="PLANO RS-FUTURO (SERVIDOR)"/>
    <x v="1"/>
    <s v="RS-PREV"/>
    <n v="2244"/>
    <x v="2"/>
    <x v="1"/>
    <x v="2"/>
  </r>
  <r>
    <s v="PLANO ARRIS"/>
    <x v="2"/>
    <s v="MAIS VIDA PREV"/>
    <n v="59"/>
    <x v="2"/>
    <x v="2"/>
    <x v="2"/>
  </r>
  <r>
    <s v="PLANO II"/>
    <x v="1"/>
    <s v="MAIS VIDA PREV"/>
    <n v="943"/>
    <x v="2"/>
    <x v="2"/>
    <x v="2"/>
  </r>
  <r>
    <s v="PLANO SCPREV (SERVIDOR)"/>
    <x v="1"/>
    <s v="SCPREV"/>
    <n v="2471"/>
    <x v="2"/>
    <x v="1"/>
    <x v="2"/>
  </r>
  <r>
    <s v="PLANO  D ELANCO"/>
    <x v="0"/>
    <s v="ELANCO PREV"/>
    <n v="161"/>
    <x v="2"/>
    <x v="2"/>
    <x v="2"/>
  </r>
  <r>
    <s v="PLANO A  ELENCO"/>
    <x v="2"/>
    <s v="ELANCO PREV"/>
    <n v="52"/>
    <x v="2"/>
    <x v="2"/>
    <x v="2"/>
  </r>
  <r>
    <s v="SERGUS CD"/>
    <x v="1"/>
    <s v="SERGUS"/>
    <n v="773"/>
    <x v="2"/>
    <x v="1"/>
    <x v="3"/>
  </r>
  <r>
    <s v="PREVCOOP"/>
    <x v="1"/>
    <s v="QUANTA"/>
    <n v="157003"/>
    <x v="2"/>
    <x v="2"/>
    <x v="1"/>
  </r>
  <r>
    <s v="PLANO KEYSIGHT"/>
    <x v="2"/>
    <s v="ICATUFMP"/>
    <n v="95"/>
    <x v="2"/>
    <x v="2"/>
    <x v="1"/>
  </r>
  <r>
    <s v="AGROPREV"/>
    <x v="1"/>
    <s v="MULTIBRA"/>
    <n v="921"/>
    <x v="2"/>
    <x v="2"/>
    <x v="1"/>
  </r>
  <r>
    <s v="CERANPREV"/>
    <x v="1"/>
    <s v="FAMILIA PREVIDENCIA"/>
    <n v="45"/>
    <x v="2"/>
    <x v="2"/>
    <x v="1"/>
  </r>
  <r>
    <s v="FOZ DO CHAPECÓ PREV"/>
    <x v="1"/>
    <s v="FAMILIA PREVIDENCIA"/>
    <n v="50"/>
    <x v="2"/>
    <x v="2"/>
    <x v="1"/>
  </r>
  <r>
    <s v="PB CD - 05"/>
    <x v="1"/>
    <s v="REGIUS"/>
    <n v="1101"/>
    <x v="2"/>
    <x v="1"/>
    <x v="1"/>
  </r>
  <r>
    <s v="PLANO III"/>
    <x v="1"/>
    <s v="BANESES"/>
    <n v="1331"/>
    <x v="2"/>
    <x v="1"/>
    <x v="3"/>
  </r>
  <r>
    <s v="LUBRIZOL PREV CD"/>
    <x v="1"/>
    <s v="MULTIPENSIONS"/>
    <n v="316"/>
    <x v="2"/>
    <x v="2"/>
    <x v="1"/>
  </r>
  <r>
    <s v="AMAZUL PREV"/>
    <x v="1"/>
    <s v="BB PREVIDENCIA"/>
    <n v="780"/>
    <x v="2"/>
    <x v="2"/>
    <x v="1"/>
  </r>
  <r>
    <s v="PLANO ENERGISA"/>
    <x v="1"/>
    <s v="ENERGISAPREV"/>
    <n v="18264"/>
    <x v="2"/>
    <x v="2"/>
    <x v="3"/>
  </r>
  <r>
    <s v="TERRA PREV"/>
    <x v="1"/>
    <s v="BB PREVIDENCIA"/>
    <n v="366"/>
    <x v="2"/>
    <x v="2"/>
    <x v="1"/>
  </r>
  <r>
    <s v="PLANO DE APOSENTADORIA SOLVAYPREV"/>
    <x v="1"/>
    <s v="PRHOSPER"/>
    <n v="640"/>
    <x v="2"/>
    <x v="2"/>
    <x v="3"/>
  </r>
  <r>
    <s v="PGS (SERVIDOR)"/>
    <x v="1"/>
    <s v="PREVCOM-BRC"/>
    <n v="1309"/>
    <x v="2"/>
    <x v="1"/>
    <x v="2"/>
  </r>
  <r>
    <s v="PLANO CMOC"/>
    <x v="2"/>
    <s v="MULTIPREV"/>
    <n v="2591"/>
    <x v="2"/>
    <x v="2"/>
    <x v="1"/>
  </r>
  <r>
    <s v="PLANO CMOC"/>
    <x v="2"/>
    <s v="MULTIPREV"/>
    <n v="1996"/>
    <x v="2"/>
    <x v="2"/>
    <x v="1"/>
  </r>
  <r>
    <s v="FECOMERCIO MG-I"/>
    <x v="1"/>
    <s v="SUPREV"/>
    <n v="5030"/>
    <x v="2"/>
    <x v="2"/>
    <x v="2"/>
  </r>
  <r>
    <s v="PLANO SALDADO"/>
    <x v="0"/>
    <s v="SAO FRANCISCO"/>
    <n v="636"/>
    <x v="1"/>
    <x v="1"/>
    <x v="3"/>
  </r>
  <r>
    <s v="PLANO FAMÍLIA (FAMÍLIA)"/>
    <x v="1"/>
    <s v="FUNDACAO COPEL"/>
    <n v="11443"/>
    <x v="2"/>
    <x v="1"/>
    <x v="1"/>
  </r>
  <r>
    <s v="PLANO  ABBOTT"/>
    <x v="1"/>
    <s v="MULTIPREV"/>
    <n v="1880"/>
    <x v="2"/>
    <x v="2"/>
    <x v="1"/>
  </r>
  <r>
    <s v="CAMPOS"/>
    <x v="1"/>
    <s v="MULTIPREV"/>
    <n v="2"/>
    <x v="2"/>
    <x v="2"/>
    <x v="1"/>
  </r>
  <r>
    <s v="PLANO COOPREV"/>
    <x v="1"/>
    <s v="QUANTA"/>
    <n v="320"/>
    <x v="2"/>
    <x v="2"/>
    <x v="1"/>
  </r>
  <r>
    <s v="PPSP-REPACTUADOS"/>
    <x v="0"/>
    <s v="PETROS"/>
    <n v="107033"/>
    <x v="1"/>
    <x v="1"/>
    <x v="0"/>
  </r>
  <r>
    <s v="FAMÍLIA CERES (FAMÍLIA)"/>
    <x v="1"/>
    <s v="CERES"/>
    <n v="1372"/>
    <x v="2"/>
    <x v="1"/>
    <x v="1"/>
  </r>
  <r>
    <s v="PPSCN"/>
    <x v="1"/>
    <s v="MULTICOOP"/>
    <n v="818"/>
    <x v="2"/>
    <x v="2"/>
    <x v="3"/>
  </r>
  <r>
    <s v="PLANO ENETWORKPOWER"/>
    <x v="1"/>
    <s v="IFM"/>
    <n v="408"/>
    <x v="2"/>
    <x v="2"/>
    <x v="1"/>
  </r>
  <r>
    <s v="PLANO CD AES BRASIL"/>
    <x v="1"/>
    <s v="FUNCESP"/>
    <n v="669"/>
    <x v="2"/>
    <x v="2"/>
    <x v="0"/>
  </r>
  <r>
    <s v="PLANO CD"/>
    <x v="1"/>
    <s v="FUNCESP"/>
    <n v="343"/>
    <x v="2"/>
    <x v="2"/>
    <x v="0"/>
  </r>
  <r>
    <s v="PREVNORDESTE-SERGIPE (SERVIDOR)"/>
    <x v="1"/>
    <s v="PREVNORDESTE"/>
    <n v="140"/>
    <x v="2"/>
    <x v="1"/>
    <x v="2"/>
  </r>
  <r>
    <s v="PLANO CD DIVERSEYPREV"/>
    <x v="1"/>
    <s v="MULTIPREV"/>
    <n v="337"/>
    <x v="2"/>
    <x v="2"/>
    <x v="1"/>
  </r>
  <r>
    <s v="PREVCOM RO (SERVIDOR)"/>
    <x v="1"/>
    <s v="SP-PREVCOM"/>
    <n v="103"/>
    <x v="2"/>
    <x v="1"/>
    <x v="1"/>
  </r>
  <r>
    <s v="PLANO EMAE - CD"/>
    <x v="1"/>
    <s v="FUNCESP"/>
    <n v="158"/>
    <x v="2"/>
    <x v="2"/>
    <x v="0"/>
  </r>
  <r>
    <s v="METRUS FAMÍLIA (FAMÍLIA)"/>
    <x v="1"/>
    <s v="METRUS"/>
    <n v="614"/>
    <x v="2"/>
    <x v="1"/>
    <x v="1"/>
  </r>
  <r>
    <s v="PREVIBAYER (FAMÍLIA)"/>
    <x v="1"/>
    <s v="PREVIBAYER"/>
    <n v="819"/>
    <x v="2"/>
    <x v="2"/>
    <x v="1"/>
  </r>
  <r>
    <s v="LUNELLIPREV"/>
    <x v="1"/>
    <s v="PREVISC"/>
    <n v="12209"/>
    <x v="2"/>
    <x v="2"/>
    <x v="3"/>
  </r>
  <r>
    <s v="PREVCOM MULTI (SERVIDOR)"/>
    <x v="1"/>
    <s v="SP-PREVCOM"/>
    <n v="4"/>
    <x v="2"/>
    <x v="1"/>
    <x v="1"/>
  </r>
  <r>
    <s v="PLANO MERIAL"/>
    <x v="1"/>
    <s v="MULTIBRA"/>
    <n v="712"/>
    <x v="2"/>
    <x v="2"/>
    <x v="1"/>
  </r>
  <r>
    <s v="VOCÊPREV(FAMÍLIA)"/>
    <x v="1"/>
    <s v="FUNDAÇÃO LIBERTAS"/>
    <n v="869"/>
    <x v="2"/>
    <x v="1"/>
    <x v="1"/>
  </r>
  <r>
    <s v="FBPREV III"/>
    <x v="2"/>
    <s v="BANRISUL/FBSS"/>
    <n v="2635"/>
    <x v="2"/>
    <x v="1"/>
    <x v="1"/>
  </r>
  <r>
    <s v="PREVIK BÁSICO"/>
    <x v="1"/>
    <s v="PREVIK"/>
    <n v="1518"/>
    <x v="2"/>
    <x v="2"/>
    <x v="2"/>
  </r>
  <r>
    <s v="VALOR PREV (FAMÍLIA)"/>
    <x v="1"/>
    <s v="SEBRAE PREVIDENCIA"/>
    <n v="3093"/>
    <x v="2"/>
    <x v="2"/>
    <x v="3"/>
  </r>
  <r>
    <s v="CURITIBAPREVPLAN 1(SERVIDOR)"/>
    <x v="1"/>
    <s v="CURITIBAPREV"/>
    <n v="2708"/>
    <x v="2"/>
    <x v="1"/>
    <x v="2"/>
  </r>
  <r>
    <s v="PLANO VI"/>
    <x v="1"/>
    <s v="FUNSSEST"/>
    <n v="913"/>
    <x v="2"/>
    <x v="2"/>
    <x v="1"/>
  </r>
  <r>
    <s v="PLANO CD"/>
    <x v="1"/>
    <s v="FAPES"/>
    <n v="147"/>
    <x v="2"/>
    <x v="1"/>
    <x v="1"/>
  </r>
  <r>
    <s v="FAMILINVEST (FAMÍLIA)"/>
    <x v="1"/>
    <s v="FUNCESP"/>
    <n v="4258"/>
    <x v="2"/>
    <x v="2"/>
    <x v="0"/>
  </r>
  <r>
    <s v="PLANO RIOGALEÃOPREV"/>
    <x v="1"/>
    <s v="MULTIPREV"/>
    <n v="422"/>
    <x v="2"/>
    <x v="2"/>
    <x v="1"/>
  </r>
  <r>
    <s v="BOSCHLIFE"/>
    <x v="1"/>
    <s v="BOSCHPREV"/>
    <n v="2982"/>
    <x v="2"/>
    <x v="2"/>
    <x v="2"/>
  </r>
  <r>
    <s v="DF-PREVIDÊNCIA (SERVIDOR)"/>
    <x v="1"/>
    <s v="DF-PREVICOM"/>
    <n v="1555"/>
    <x v="2"/>
    <x v="1"/>
    <x v="2"/>
  </r>
  <r>
    <s v="PREVNORDESTE-PIAUI (SERVIDOR)"/>
    <x v="1"/>
    <s v="PREVNORDESTE"/>
    <n v="338"/>
    <x v="2"/>
    <x v="1"/>
    <x v="2"/>
  </r>
  <r>
    <s v="VIVAFUTURO(FAMÍLIA)"/>
    <x v="1"/>
    <s v="VIVA"/>
    <n v="4209"/>
    <x v="2"/>
    <x v="2"/>
    <x v="3"/>
  </r>
  <r>
    <s v="PENSE FUTURO"/>
    <x v="1"/>
    <s v="BB PREVIDENCIA"/>
    <n v="868"/>
    <x v="2"/>
    <x v="2"/>
    <x v="1"/>
  </r>
  <r>
    <s v="PREVSAN CD"/>
    <x v="1"/>
    <s v="PREVSAN"/>
    <n v="3342"/>
    <x v="2"/>
    <x v="1"/>
    <x v="3"/>
  </r>
  <r>
    <s v="BBPREV COOP (SETORIAL)"/>
    <x v="1"/>
    <s v="BB PREVIDENCIA"/>
    <n v="13"/>
    <x v="2"/>
    <x v="2"/>
    <x v="1"/>
  </r>
  <r>
    <s v="FIEMG PREVIDÊNCIA (SETORIAL)"/>
    <x v="1"/>
    <s v="CASFAM"/>
    <n v="1815"/>
    <x v="2"/>
    <x v="2"/>
    <x v="2"/>
  </r>
  <r>
    <s v="ARCONIC PREV"/>
    <x v="2"/>
    <s v="MULTIPREV"/>
    <n v="137"/>
    <x v="2"/>
    <x v="2"/>
    <x v="1"/>
  </r>
  <r>
    <s v="PLANO QUÍMICA"/>
    <x v="1"/>
    <s v="MULTIPREV"/>
    <n v="587"/>
    <x v="2"/>
    <x v="2"/>
    <x v="1"/>
  </r>
  <r>
    <s v="ABEFINPREV  (SETORIAL)"/>
    <x v="1"/>
    <s v="MÚTUOPREV"/>
    <n v="215"/>
    <x v="2"/>
    <x v="2"/>
    <x v="2"/>
  </r>
  <r>
    <s v="PID (FAMÍLIA)"/>
    <x v="1"/>
    <s v="DESBAN"/>
    <n v="96"/>
    <x v="2"/>
    <x v="1"/>
    <x v="3"/>
  </r>
  <r>
    <s v="PSD (SETORIAL)"/>
    <x v="1"/>
    <s v="DESBAN"/>
    <n v="5"/>
    <x v="2"/>
    <x v="1"/>
    <x v="3"/>
  </r>
  <r>
    <s v="PLANO POLO PREV"/>
    <x v="1"/>
    <s v="MULTIPREV"/>
    <n v="327"/>
    <x v="2"/>
    <x v="2"/>
    <x v="1"/>
  </r>
  <r>
    <s v="PLANO"/>
    <x v="1"/>
    <s v="NÉOS"/>
    <n v="23449"/>
    <x v="2"/>
    <x v="2"/>
    <x v="1"/>
  </r>
  <r>
    <s v="LONGPING PREV"/>
    <x v="1"/>
    <s v="MERCERPREV"/>
    <n v="1970"/>
    <x v="2"/>
    <x v="2"/>
    <x v="2"/>
  </r>
  <r>
    <s v="PLANO PRINCIPAL ITAU UNIBANCO"/>
    <x v="0"/>
    <s v="ITAU UNIBANCO"/>
    <n v="1877"/>
    <x v="8"/>
    <x v="2"/>
    <x v="0"/>
  </r>
  <r>
    <s v="PLANO SUPLEMENTAR ITAÚ UNIBANCO"/>
    <x v="2"/>
    <s v="ITAU UNIBANCO"/>
    <n v="1368"/>
    <x v="8"/>
    <x v="2"/>
    <x v="0"/>
  </r>
  <r>
    <s v="PLANO HP"/>
    <x v="2"/>
    <s v="MULTIPREV"/>
    <n v="436"/>
    <x v="2"/>
    <x v="2"/>
    <x v="1"/>
  </r>
  <r>
    <s v="VALIA (FAMÍLIA)"/>
    <x v="1"/>
    <s v="VALIA"/>
    <n v="11842"/>
    <x v="2"/>
    <x v="2"/>
    <x v="0"/>
  </r>
  <r>
    <s v="CURITIBAPREV FAMÍLIA (FAMÍLIA)"/>
    <x v="1"/>
    <s v="CURITIBAPREV"/>
    <n v="0"/>
    <x v="0"/>
    <x v="0"/>
    <x v="2"/>
  </r>
  <r>
    <s v="VIVA MAIS  (FAMÍLIA)"/>
    <x v="1"/>
    <s v="FUSAN"/>
    <n v="2368"/>
    <x v="2"/>
    <x v="1"/>
    <x v="3"/>
  </r>
  <r>
    <s v="REALIZEPREV (FAMÍLIA)"/>
    <x v="1"/>
    <s v="FACHESF"/>
    <n v="13956"/>
    <x v="2"/>
    <x v="1"/>
    <x v="1"/>
  </r>
  <r>
    <s v="PREVI FAMÍLIA (FAMÍLIA)"/>
    <x v="1"/>
    <s v="PREVI/BB"/>
    <n v="7645"/>
    <x v="2"/>
    <x v="1"/>
    <x v="0"/>
  </r>
  <r>
    <s v="PLANO CD"/>
    <x v="1"/>
    <s v="FUNCESP"/>
    <n v="74"/>
    <x v="2"/>
    <x v="2"/>
    <x v="0"/>
  </r>
  <r>
    <s v="PLANO MGSPREV"/>
    <x v="1"/>
    <s v="FUNDAÇÃO LIBERTAS"/>
    <n v="4162"/>
    <x v="2"/>
    <x v="1"/>
    <x v="1"/>
  </r>
  <r>
    <s v="PLANO RHENDER+SUPLEMENTAR"/>
    <x v="1"/>
    <s v="MULTIPREV"/>
    <n v="70"/>
    <x v="1"/>
    <x v="2"/>
    <x v="1"/>
  </r>
  <r>
    <s v="PLANO RHENDER+BÁSICO"/>
    <x v="2"/>
    <s v="MULTIPREV"/>
    <n v="74"/>
    <x v="2"/>
    <x v="2"/>
    <x v="1"/>
  </r>
  <r>
    <s v="PLANO PREVEVIDÊNCIA RHENDE+PREV"/>
    <x v="1"/>
    <s v="MULTIPREV"/>
    <n v="44"/>
    <x v="2"/>
    <x v="2"/>
    <x v="1"/>
  </r>
  <r>
    <s v="CURITIBAPREVPLAN 2 (SERVIDOR)"/>
    <x v="1"/>
    <s v="CURITIBAPREV"/>
    <n v="435"/>
    <x v="2"/>
    <x v="1"/>
    <x v="2"/>
  </r>
  <r>
    <s v="UNISEGPREV"/>
    <x v="1"/>
    <s v="MULTICOOP"/>
    <n v="3630"/>
    <x v="2"/>
    <x v="2"/>
    <x v="3"/>
  </r>
  <r>
    <s v="REPACTUADOS PRÉ-70"/>
    <x v="0"/>
    <s v="PETROS"/>
    <n v="10836"/>
    <x v="1"/>
    <x v="1"/>
    <x v="0"/>
  </r>
  <r>
    <s v="PPSP-NR PRÉ-70"/>
    <x v="0"/>
    <s v="PETROS"/>
    <n v="6060"/>
    <x v="1"/>
    <x v="1"/>
    <x v="0"/>
  </r>
  <r>
    <s v="SP PREVIDÊNCIA (SERVIDOR)"/>
    <x v="1"/>
    <s v="SP-PREVCOM"/>
    <n v="34"/>
    <x v="2"/>
    <x v="1"/>
    <x v="1"/>
  </r>
  <r>
    <s v="CENTRUSPREV+ (FAMÍLIA)"/>
    <x v="1"/>
    <s v="CENTRUS"/>
    <n v="943"/>
    <x v="2"/>
    <x v="1"/>
    <x v="3"/>
  </r>
  <r>
    <s v="CESP CD"/>
    <x v="1"/>
    <s v="FUNCESP"/>
    <n v="1458"/>
    <x v="2"/>
    <x v="2"/>
    <x v="0"/>
  </r>
  <r>
    <s v="CD CPFL"/>
    <x v="1"/>
    <s v="FUNCESP"/>
    <n v="4203"/>
    <x v="2"/>
    <x v="2"/>
    <x v="0"/>
  </r>
  <r>
    <s v="MOSAIC MAIS PREVIDÊNCIA"/>
    <x v="2"/>
    <s v="VALIA"/>
    <n v="18030"/>
    <x v="2"/>
    <x v="2"/>
    <x v="0"/>
  </r>
  <r>
    <s v="PREVCOM MS (SERVIDOR)"/>
    <x v="1"/>
    <s v="SP-PREVCOM"/>
    <n v="50"/>
    <x v="2"/>
    <x v="1"/>
    <x v="1"/>
  </r>
  <r>
    <s v="CURITIBAPREV FAMÍLIA II (FAMÍLIA)"/>
    <x v="1"/>
    <s v="CURITIBAPREV"/>
    <n v="59"/>
    <x v="2"/>
    <x v="1"/>
    <x v="2"/>
  </r>
  <r>
    <s v="PLANO FACEB-SALDADO"/>
    <x v="0"/>
    <s v="FACEB"/>
    <n v="844"/>
    <x v="2"/>
    <x v="1"/>
    <x v="3"/>
  </r>
  <r>
    <s v="PLANO CD II"/>
    <x v="1"/>
    <s v="FUNCESP"/>
    <n v="9283"/>
    <x v="2"/>
    <x v="2"/>
    <x v="0"/>
  </r>
  <r>
    <s v="PREVICOKE CD II"/>
    <x v="1"/>
    <s v="PREVICOKE"/>
    <n v="293"/>
    <x v="2"/>
    <x v="2"/>
    <x v="2"/>
  </r>
  <r>
    <s v="PLANO DE BENEFÍCIOS ARXADA"/>
    <x v="2"/>
    <s v="MULTIBRA"/>
    <n v="245"/>
    <x v="2"/>
    <x v="2"/>
    <x v="1"/>
  </r>
  <r>
    <s v="RS-MUNICÍPIOS (SERVIDOR)"/>
    <x v="1"/>
    <s v="RS-PREV"/>
    <n v="6"/>
    <x v="2"/>
    <x v="1"/>
    <x v="2"/>
  </r>
  <r>
    <s v="CD XPREV"/>
    <x v="1"/>
    <s v="MULTIPREV"/>
    <n v="621"/>
    <x v="2"/>
    <x v="2"/>
    <x v="1"/>
  </r>
  <r>
    <s v="PLANO DE BENEFÍCIOS D - ALCON"/>
    <x v="2"/>
    <s v="MULTIPREV"/>
    <n v="243"/>
    <x v="2"/>
    <x v="2"/>
    <x v="1"/>
  </r>
  <r>
    <s v="PLANO DE BENEFÍCIOS DXC"/>
    <x v="2"/>
    <s v="VALUE PREV"/>
    <n v="1124"/>
    <x v="2"/>
    <x v="2"/>
    <x v="3"/>
  </r>
  <r>
    <s v="ABONO COMPLEMENTAÇÃO"/>
    <x v="0"/>
    <s v="VALIA"/>
    <n v="2550"/>
    <x v="2"/>
    <x v="2"/>
    <x v="0"/>
  </r>
  <r>
    <s v="FF"/>
    <x v="1"/>
    <s v="FAPES"/>
    <n v="296"/>
    <x v="2"/>
    <x v="1"/>
    <x v="1"/>
  </r>
  <r>
    <s v="MAIS VISÃO"/>
    <x v="1"/>
    <s v="VISÃO PREV"/>
    <n v="1922"/>
    <x v="2"/>
    <x v="2"/>
    <x v="1"/>
  </r>
  <r>
    <s v="+VALOR"/>
    <x v="1"/>
    <s v="VALUE PREV"/>
    <n v="675"/>
    <x v="2"/>
    <x v="2"/>
    <x v="3"/>
  </r>
  <r>
    <s v="BRASÍLIAPREV"/>
    <x v="1"/>
    <s v="REGIUS"/>
    <n v="396"/>
    <x v="2"/>
    <x v="1"/>
    <x v="1"/>
  </r>
  <r>
    <s v="FAMÍLIA INDÚSTRIA"/>
    <x v="1"/>
    <s v="INDUSPREVI"/>
    <n v="181"/>
    <x v="2"/>
    <x v="2"/>
    <x v="3"/>
  </r>
  <r>
    <s v="POWER PREV"/>
    <x v="1"/>
    <s v="MULTIPREV"/>
    <n v="1749"/>
    <x v="2"/>
    <x v="2"/>
    <x v="1"/>
  </r>
  <r>
    <s v="ELEKEIROZ"/>
    <x v="1"/>
    <s v="ICATUFMP"/>
    <n v="358"/>
    <x v="2"/>
    <x v="2"/>
    <x v="1"/>
  </r>
  <r>
    <s v="NCD"/>
    <x v="1"/>
    <s v="ELOS"/>
    <n v="26"/>
    <x v="2"/>
    <x v="2"/>
    <x v="3"/>
  </r>
  <r>
    <s v="AL-PREVCOMP (SERVIDOR)"/>
    <x v="1"/>
    <s v="ALPREV"/>
    <n v="348"/>
    <x v="2"/>
    <x v="1"/>
    <x v="2"/>
  </r>
  <r>
    <s v="FAMILIA ITAIPU"/>
    <x v="1"/>
    <s v="FIBRA"/>
    <n v="1335"/>
    <x v="2"/>
    <x v="2"/>
    <x v="3"/>
  </r>
  <r>
    <s v="PREVES ENTES (SERVIDOR)"/>
    <x v="1"/>
    <s v="PREVES"/>
    <n v="23"/>
    <x v="2"/>
    <x v="1"/>
    <x v="2"/>
  </r>
  <r>
    <s v="PREVCOM-MT (SERVIDOR)"/>
    <x v="1"/>
    <s v="SP-PREVCOM"/>
    <n v="222"/>
    <x v="2"/>
    <x v="1"/>
    <x v="1"/>
  </r>
  <r>
    <s v="FAMÍLIA ATLÂNTICO"/>
    <x v="1"/>
    <s v="FATL"/>
    <n v="308"/>
    <x v="2"/>
    <x v="2"/>
    <x v="1"/>
  </r>
  <r>
    <s v="PLANO PREVWTW"/>
    <x v="2"/>
    <s v="MULTIPREV"/>
    <n v="215"/>
    <x v="2"/>
    <x v="2"/>
    <x v="1"/>
  </r>
  <r>
    <s v="PLANO FAMÍLIA BRF PREVIDÊNCIA"/>
    <x v="1"/>
    <s v="BRF PREVIDÊNCIA"/>
    <n v="643"/>
    <x v="2"/>
    <x v="2"/>
    <x v="1"/>
  </r>
  <r>
    <s v="FAMÍLIA PREVINDUS"/>
    <x v="1"/>
    <s v="PREVINDUS"/>
    <n v="81"/>
    <x v="2"/>
    <x v="2"/>
    <x v="3"/>
  </r>
  <r>
    <s v="COMPESAPREV CD"/>
    <x v="1"/>
    <s v="COMPESAPREV"/>
    <n v="345"/>
    <x v="2"/>
    <x v="1"/>
    <x v="2"/>
  </r>
  <r>
    <s v="VERALLIA"/>
    <x v="1"/>
    <s v="MULTIPENSIONS"/>
    <n v="1925"/>
    <x v="2"/>
    <x v="2"/>
    <x v="1"/>
  </r>
  <r>
    <s v="PB-AEROSPACE"/>
    <x v="2"/>
    <s v="ICATUFMP"/>
    <n v="9"/>
    <x v="2"/>
    <x v="2"/>
    <x v="1"/>
  </r>
  <r>
    <s v="ORGANON PREV"/>
    <x v="1"/>
    <s v="MULTIPREV"/>
    <n v="408"/>
    <x v="2"/>
    <x v="2"/>
    <x v="1"/>
  </r>
  <r>
    <s v="PLANO PETROS - 3"/>
    <x v="1"/>
    <s v="PETROS"/>
    <n v="7323"/>
    <x v="2"/>
    <x v="1"/>
    <x v="0"/>
  </r>
  <r>
    <s v="CELOS FAMÍLIA"/>
    <x v="1"/>
    <s v="CELOS"/>
    <n v="52"/>
    <x v="2"/>
    <x v="1"/>
    <x v="1"/>
  </r>
  <r>
    <s v="PLANO CD NUCLEP"/>
    <x v="1"/>
    <s v="NUCLEOS"/>
    <n v="16"/>
    <x v="2"/>
    <x v="1"/>
    <x v="3"/>
  </r>
  <r>
    <s v="PLANO CD ELETRONUCLEAR"/>
    <x v="1"/>
    <s v="NUCLEOS"/>
    <n v="77"/>
    <x v="2"/>
    <x v="1"/>
    <x v="3"/>
  </r>
  <r>
    <s v="PREV-CE (SERVIDOR)"/>
    <x v="1"/>
    <s v="CE-PREVCOM"/>
    <n v="671"/>
    <x v="2"/>
    <x v="1"/>
    <x v="2"/>
  </r>
  <r>
    <s v="BEM FUTURO"/>
    <x v="1"/>
    <s v="FUNCESP"/>
    <n v="5"/>
    <x v="2"/>
    <x v="2"/>
    <x v="0"/>
  </r>
  <r>
    <s v="PLANO DE APOSENTADORIA ELANCO"/>
    <x v="2"/>
    <s v="ELANCO PREV"/>
    <n v="556"/>
    <x v="2"/>
    <x v="2"/>
    <x v="2"/>
  </r>
  <r>
    <s v="PLANO DE APOSENTADORIA"/>
    <x v="2"/>
    <s v="MULTIPREV"/>
    <n v="1738"/>
    <x v="2"/>
    <x v="2"/>
    <x v="1"/>
  </r>
  <r>
    <s v="PREV-MAIS (SERVIDOR)"/>
    <x v="1"/>
    <s v="PREVCOM-MG"/>
    <n v="4"/>
    <x v="2"/>
    <x v="1"/>
    <x v="2"/>
  </r>
  <r>
    <s v="PAP - FRONERI"/>
    <x v="2"/>
    <s v="IFM"/>
    <n v="100"/>
    <x v="2"/>
    <x v="2"/>
    <x v="1"/>
  </r>
  <r>
    <s v="PAN - FRONERI"/>
    <x v="1"/>
    <s v="IFM"/>
    <n v="158"/>
    <x v="2"/>
    <x v="2"/>
    <x v="1"/>
  </r>
  <r>
    <s v="PAP II - FRONERI"/>
    <x v="2"/>
    <s v="IFM"/>
    <n v="77"/>
    <x v="2"/>
    <x v="2"/>
    <x v="1"/>
  </r>
  <r>
    <s v="CD1 (SERVIDOR)"/>
    <x v="1"/>
    <s v="BANRISUL/FBSS"/>
    <n v="71"/>
    <x v="2"/>
    <x v="1"/>
    <x v="1"/>
  </r>
  <r>
    <s v="FAMÍLIA PREVIDÊNCIA MUNICÍPIOS"/>
    <x v="1"/>
    <s v="FAMILIA PREVIDENCIA"/>
    <n v="47"/>
    <x v="2"/>
    <x v="2"/>
    <x v="1"/>
  </r>
  <r>
    <s v="NUTRIENPREV"/>
    <x v="1"/>
    <s v="MULTIPENSIONS"/>
    <n v="1645"/>
    <x v="2"/>
    <x v="2"/>
    <x v="1"/>
  </r>
  <r>
    <s v="PLANO DE CONTRIBUIÇÃO DEFINIDA CITIBANK"/>
    <x v="1"/>
    <s v="CITIPREVI"/>
    <n v="4289"/>
    <x v="2"/>
    <x v="2"/>
    <x v="3"/>
  </r>
  <r>
    <s v="PLANO CD INB"/>
    <x v="1"/>
    <s v="NUCLEOS"/>
    <n v="53"/>
    <x v="2"/>
    <x v="1"/>
    <x v="3"/>
  </r>
  <r>
    <s v="FAMÍLIA INOVAR"/>
    <x v="1"/>
    <s v="INOVAR PREVIDENCIA"/>
    <n v="168"/>
    <x v="2"/>
    <x v="2"/>
    <x v="3"/>
  </r>
  <r>
    <s v="VITESCO TECNOLOGIA"/>
    <x v="2"/>
    <s v="ICATUFMP"/>
    <n v="78"/>
    <x v="2"/>
    <x v="2"/>
    <x v="1"/>
  </r>
  <r>
    <s v="PLANO CD ELETROBRÁS I"/>
    <x v="1"/>
    <s v="ELETROS"/>
    <n v="1333"/>
    <x v="2"/>
    <x v="1"/>
    <x v="1"/>
  </r>
  <r>
    <s v="VIVA MAIS PREFEITURAS"/>
    <x v="1"/>
    <s v="FUSAN"/>
    <n v="50"/>
    <x v="2"/>
    <x v="1"/>
    <x v="3"/>
  </r>
  <r>
    <s v="CD BANESPREV"/>
    <x v="1"/>
    <s v="BANESPREV"/>
    <n v="983"/>
    <x v="2"/>
    <x v="2"/>
    <x v="0"/>
  </r>
  <r>
    <s v="BRKPREV"/>
    <x v="1"/>
    <s v="ICATUFMP"/>
    <n v="3537"/>
    <x v="2"/>
    <x v="2"/>
    <x v="1"/>
  </r>
  <r>
    <s v="MUNICÌPIOS-CD (SERVIDOR)"/>
    <x v="1"/>
    <s v="RJPREV"/>
    <n v="2"/>
    <x v="2"/>
    <x v="1"/>
    <x v="2"/>
  </r>
  <r>
    <s v="PLANO FUTURAFLEX"/>
    <x v="1"/>
    <s v="FUTURA II"/>
    <n v="2705"/>
    <x v="2"/>
    <x v="2"/>
    <x v="2"/>
  </r>
  <r>
    <s v="PREV-CE MUNICÍPIOS (SERVIDOR)"/>
    <x v="1"/>
    <s v="CE-PREVCOM"/>
    <n v="105"/>
    <x v="2"/>
    <x v="1"/>
    <x v="2"/>
  </r>
  <r>
    <s v="BBPREV BRASIL (SERVIDOR)"/>
    <x v="1"/>
    <s v="BB PREVIDENCIA"/>
    <n v="392"/>
    <x v="2"/>
    <x v="2"/>
    <x v="1"/>
  </r>
  <r>
    <s v="PLANO FLEXPREV"/>
    <x v="1"/>
    <s v="PETROS"/>
    <n v="2400"/>
    <x v="2"/>
    <x v="1"/>
    <x v="0"/>
  </r>
  <r>
    <s v="INDUSPREV FLEX FIESP/CIESP"/>
    <x v="1"/>
    <s v="MULTIBRA"/>
    <n v="16"/>
    <x v="2"/>
    <x v="2"/>
    <x v="1"/>
  </r>
  <r>
    <s v="MAG FEDERAÇÃO (SERVIDOR)"/>
    <x v="1"/>
    <s v="MONGERAL"/>
    <n v="380"/>
    <x v="2"/>
    <x v="2"/>
    <x v="2"/>
  </r>
  <r>
    <s v="PRECE IV"/>
    <x v="1"/>
    <s v="PRECE"/>
    <n v="2132"/>
    <x v="2"/>
    <x v="1"/>
    <x v="3"/>
  </r>
  <r>
    <s v="INDUSPREV FLEX SENAI"/>
    <x v="1"/>
    <s v="MULTIBRA"/>
    <n v="669"/>
    <x v="2"/>
    <x v="2"/>
    <x v="1"/>
  </r>
  <r>
    <s v="PLANO DE BENEFÍCIOS INDUSPREV FLEX SESI"/>
    <x v="1"/>
    <s v="MULTIBRA"/>
    <n v="611"/>
    <x v="2"/>
    <x v="2"/>
    <x v="1"/>
  </r>
  <r>
    <s v="CAPITALPREV (SERVIDOR)"/>
    <x v="1"/>
    <s v="MONGERAL"/>
    <n v="59"/>
    <x v="2"/>
    <x v="2"/>
    <x v="2"/>
  </r>
  <r>
    <s v="FLORIPAPREV (SERVIDOR)"/>
    <x v="1"/>
    <s v="FUMPRESC"/>
    <n v="148"/>
    <x v="2"/>
    <x v="1"/>
    <x v="2"/>
  </r>
  <r>
    <s v="ISA CTEEP PREV"/>
    <x v="1"/>
    <s v="FUNCESP"/>
    <n v="110"/>
    <x v="2"/>
    <x v="2"/>
    <x v="0"/>
  </r>
  <r>
    <s v="FRGPREV"/>
    <x v="1"/>
    <s v="REAL GRANDEZA"/>
    <n v="117"/>
    <x v="2"/>
    <x v="1"/>
    <x v="0"/>
  </r>
  <r>
    <s v="PBP-SPA"/>
    <x v="0"/>
    <s v="PORTUS"/>
    <n v="6239"/>
    <x v="2"/>
    <x v="1"/>
    <x v="3"/>
  </r>
  <r>
    <s v="CARIOCAPREV"/>
    <x v="1"/>
    <s v="MONGERAL"/>
    <n v="73"/>
    <x v="2"/>
    <x v="2"/>
    <x v="2"/>
  </r>
  <r>
    <s v="PBP-CODESA"/>
    <x v="0"/>
    <s v="PORTUS"/>
    <n v="1257"/>
    <x v="2"/>
    <x v="1"/>
    <x v="3"/>
  </r>
  <r>
    <s v="PLANO VIVA FEDERATIVO"/>
    <x v="1"/>
    <s v="VIVA"/>
    <n v="97"/>
    <x v="2"/>
    <x v="2"/>
    <x v="3"/>
  </r>
  <r>
    <s v="CDRJ"/>
    <x v="0"/>
    <s v="PORTUS"/>
    <n v="2694"/>
    <x v="2"/>
    <x v="1"/>
    <x v="3"/>
  </r>
  <r>
    <s v="CDP"/>
    <x v="0"/>
    <s v="PORTUS"/>
    <n v="967"/>
    <x v="2"/>
    <x v="1"/>
    <x v="3"/>
  </r>
  <r>
    <s v="CODEBA"/>
    <x v="0"/>
    <s v="PORTUS"/>
    <n v="1149"/>
    <x v="2"/>
    <x v="1"/>
    <x v="3"/>
  </r>
  <r>
    <s v="FEF"/>
    <x v="1"/>
    <s v="FIPECQ"/>
    <n v="72"/>
    <x v="2"/>
    <x v="1"/>
    <x v="3"/>
  </r>
  <r>
    <s v="MAG CORPORATE"/>
    <x v="1"/>
    <s v="MONGERAL"/>
    <n v="49"/>
    <x v="2"/>
    <x v="2"/>
    <x v="2"/>
  </r>
  <r>
    <s v="VEM PREV"/>
    <x v="1"/>
    <s v="FUNCESP"/>
    <n v="143"/>
    <x v="2"/>
    <x v="2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60">
  <r>
    <x v="0"/>
    <x v="0"/>
    <x v="0"/>
    <n v="2"/>
    <n v="2"/>
    <n v="3"/>
    <n v="4"/>
    <n v="2"/>
    <n v="3"/>
    <n v="2.9"/>
    <n v="4.9000000000000004"/>
    <x v="0"/>
    <x v="0"/>
  </r>
  <r>
    <x v="1"/>
    <x v="0"/>
    <x v="0"/>
    <n v="1"/>
    <n v="0"/>
    <n v="1"/>
    <n v="4"/>
    <n v="2"/>
    <n v="1"/>
    <n v="1.7"/>
    <n v="2.7"/>
    <x v="1"/>
    <x v="0"/>
  </r>
  <r>
    <x v="2"/>
    <x v="1"/>
    <x v="1"/>
    <n v="1"/>
    <n v="2"/>
    <n v="3"/>
    <n v="4"/>
    <n v="3"/>
    <n v="2"/>
    <n v="2.9"/>
    <n v="3.9"/>
    <x v="1"/>
    <x v="0"/>
  </r>
  <r>
    <x v="3"/>
    <x v="2"/>
    <x v="1"/>
    <n v="1"/>
    <n v="1"/>
    <n v="1"/>
    <n v="3"/>
    <n v="1"/>
    <n v="1"/>
    <n v="1.4"/>
    <n v="2.4"/>
    <x v="1"/>
    <x v="0"/>
  </r>
  <r>
    <x v="4"/>
    <x v="0"/>
    <x v="0"/>
    <n v="2"/>
    <n v="1"/>
    <n v="2"/>
    <n v="1"/>
    <n v="2"/>
    <n v="2"/>
    <n v="1.7"/>
    <n v="3.7"/>
    <x v="1"/>
    <x v="0"/>
  </r>
  <r>
    <x v="5"/>
    <x v="2"/>
    <x v="1"/>
    <n v="1"/>
    <n v="1"/>
    <n v="1"/>
    <n v="1"/>
    <n v="2"/>
    <n v="1"/>
    <n v="1.2"/>
    <n v="2.2000000000000002"/>
    <x v="1"/>
    <x v="0"/>
  </r>
  <r>
    <x v="6"/>
    <x v="0"/>
    <x v="0"/>
    <n v="1"/>
    <n v="1"/>
    <n v="4"/>
    <n v="4"/>
    <n v="2"/>
    <n v="2"/>
    <n v="2.9"/>
    <n v="3.9"/>
    <x v="1"/>
    <x v="0"/>
  </r>
  <r>
    <x v="7"/>
    <x v="3"/>
    <x v="0"/>
    <n v="1"/>
    <n v="1"/>
    <n v="1"/>
    <n v="4"/>
    <n v="2"/>
    <n v="1"/>
    <n v="1.8"/>
    <n v="2.8"/>
    <x v="1"/>
    <x v="0"/>
  </r>
  <r>
    <x v="8"/>
    <x v="3"/>
    <x v="1"/>
    <n v="1"/>
    <n v="1"/>
    <n v="1"/>
    <n v="1"/>
    <n v="3"/>
    <n v="1"/>
    <n v="1.4"/>
    <n v="2.4"/>
    <x v="1"/>
    <x v="0"/>
  </r>
  <r>
    <x v="9"/>
    <x v="4"/>
    <x v="0"/>
    <n v="1"/>
    <n v="1"/>
    <n v="2"/>
    <n v="1"/>
    <n v="2"/>
    <n v="1"/>
    <n v="1.5"/>
    <n v="2.5"/>
    <x v="1"/>
    <x v="0"/>
  </r>
  <r>
    <x v="10"/>
    <x v="4"/>
    <x v="0"/>
    <n v="1"/>
    <n v="1"/>
    <n v="1"/>
    <n v="1"/>
    <n v="2"/>
    <n v="1"/>
    <n v="1.2"/>
    <n v="2.2000000000000002"/>
    <x v="1"/>
    <x v="0"/>
  </r>
  <r>
    <x v="11"/>
    <x v="0"/>
    <x v="0"/>
    <n v="1"/>
    <n v="1"/>
    <n v="3"/>
    <n v="1"/>
    <n v="2"/>
    <n v="1"/>
    <n v="1.8"/>
    <n v="2.8"/>
    <x v="1"/>
    <x v="0"/>
  </r>
  <r>
    <x v="12"/>
    <x v="0"/>
    <x v="0"/>
    <n v="2"/>
    <n v="1"/>
    <n v="1"/>
    <n v="4"/>
    <n v="2"/>
    <n v="4"/>
    <n v="2.4"/>
    <n v="4.4000000000000004"/>
    <x v="0"/>
    <x v="0"/>
  </r>
  <r>
    <x v="13"/>
    <x v="2"/>
    <x v="0"/>
    <n v="2"/>
    <n v="2"/>
    <n v="2"/>
    <n v="3"/>
    <n v="3"/>
    <n v="4"/>
    <n v="2.8"/>
    <n v="4.8"/>
    <x v="0"/>
    <x v="0"/>
  </r>
  <r>
    <x v="14"/>
    <x v="0"/>
    <x v="0"/>
    <n v="4"/>
    <n v="4"/>
    <n v="4"/>
    <n v="4"/>
    <n v="4"/>
    <n v="4"/>
    <n v="4"/>
    <n v="8"/>
    <x v="2"/>
    <x v="1"/>
  </r>
  <r>
    <x v="15"/>
    <x v="2"/>
    <x v="0"/>
    <n v="3"/>
    <n v="3"/>
    <n v="4"/>
    <n v="4"/>
    <n v="4"/>
    <n v="4"/>
    <n v="3.9"/>
    <n v="6.9"/>
    <x v="3"/>
    <x v="0"/>
  </r>
  <r>
    <x v="16"/>
    <x v="0"/>
    <x v="0"/>
    <n v="2"/>
    <n v="2"/>
    <n v="1"/>
    <n v="3"/>
    <n v="2"/>
    <n v="3"/>
    <n v="2.1"/>
    <n v="4.0999999999999996"/>
    <x v="0"/>
    <x v="0"/>
  </r>
  <r>
    <x v="17"/>
    <x v="0"/>
    <x v="0"/>
    <n v="2"/>
    <n v="1"/>
    <n v="2"/>
    <n v="3"/>
    <n v="3"/>
    <n v="3"/>
    <n v="2.5"/>
    <n v="4.5"/>
    <x v="0"/>
    <x v="0"/>
  </r>
  <r>
    <x v="18"/>
    <x v="0"/>
    <x v="0"/>
    <n v="3"/>
    <n v="4"/>
    <n v="4"/>
    <n v="3"/>
    <n v="4"/>
    <n v="4"/>
    <n v="3.8"/>
    <n v="6.8"/>
    <x v="3"/>
    <x v="0"/>
  </r>
  <r>
    <x v="19"/>
    <x v="0"/>
    <x v="0"/>
    <n v="1"/>
    <n v="1"/>
    <n v="1"/>
    <n v="1"/>
    <n v="3"/>
    <n v="1"/>
    <n v="1.4"/>
    <n v="2.4"/>
    <x v="1"/>
    <x v="0"/>
  </r>
  <r>
    <x v="20"/>
    <x v="0"/>
    <x v="0"/>
    <n v="1"/>
    <n v="1"/>
    <n v="3"/>
    <n v="1"/>
    <n v="4"/>
    <n v="1"/>
    <n v="2.2000000000000002"/>
    <n v="3.2"/>
    <x v="1"/>
    <x v="0"/>
  </r>
  <r>
    <x v="21"/>
    <x v="0"/>
    <x v="0"/>
    <n v="2"/>
    <n v="2"/>
    <n v="2"/>
    <n v="4"/>
    <n v="2"/>
    <n v="3"/>
    <n v="2.6"/>
    <n v="4.5999999999999996"/>
    <x v="0"/>
    <x v="0"/>
  </r>
  <r>
    <x v="22"/>
    <x v="0"/>
    <x v="0"/>
    <n v="3"/>
    <n v="3"/>
    <n v="3"/>
    <n v="4"/>
    <n v="3"/>
    <n v="4"/>
    <n v="3.4"/>
    <n v="6.4"/>
    <x v="3"/>
    <x v="0"/>
  </r>
  <r>
    <x v="23"/>
    <x v="0"/>
    <x v="0"/>
    <n v="3"/>
    <n v="3"/>
    <n v="4"/>
    <n v="2"/>
    <n v="3"/>
    <n v="4"/>
    <n v="3.3"/>
    <n v="6.3"/>
    <x v="3"/>
    <x v="0"/>
  </r>
  <r>
    <x v="24"/>
    <x v="0"/>
    <x v="0"/>
    <n v="2"/>
    <n v="1"/>
    <n v="4"/>
    <n v="3"/>
    <n v="3"/>
    <n v="2"/>
    <n v="2.9"/>
    <n v="4.9000000000000004"/>
    <x v="0"/>
    <x v="0"/>
  </r>
  <r>
    <x v="25"/>
    <x v="0"/>
    <x v="0"/>
    <n v="1"/>
    <n v="1"/>
    <n v="1"/>
    <n v="4"/>
    <n v="2"/>
    <n v="3"/>
    <n v="2.2000000000000002"/>
    <n v="3.2"/>
    <x v="1"/>
    <x v="0"/>
  </r>
  <r>
    <x v="26"/>
    <x v="2"/>
    <x v="0"/>
    <n v="1"/>
    <n v="1"/>
    <n v="1"/>
    <n v="2"/>
    <n v="1"/>
    <n v="1"/>
    <n v="1.2"/>
    <n v="2.2000000000000002"/>
    <x v="1"/>
    <x v="0"/>
  </r>
  <r>
    <x v="27"/>
    <x v="1"/>
    <x v="0"/>
    <n v="2"/>
    <n v="2"/>
    <n v="1"/>
    <n v="4"/>
    <n v="2"/>
    <n v="3"/>
    <n v="2.2999999999999998"/>
    <n v="4.3"/>
    <x v="0"/>
    <x v="0"/>
  </r>
  <r>
    <x v="28"/>
    <x v="1"/>
    <x v="0"/>
    <n v="3"/>
    <n v="2"/>
    <n v="3"/>
    <n v="4"/>
    <n v="2"/>
    <n v="4"/>
    <n v="3.1"/>
    <n v="6.1"/>
    <x v="3"/>
    <x v="0"/>
  </r>
  <r>
    <x v="29"/>
    <x v="1"/>
    <x v="1"/>
    <n v="1"/>
    <n v="1"/>
    <n v="4"/>
    <n v="2"/>
    <n v="3"/>
    <n v="2"/>
    <n v="2.7"/>
    <n v="3.7"/>
    <x v="1"/>
    <x v="0"/>
  </r>
  <r>
    <x v="30"/>
    <x v="3"/>
    <x v="0"/>
    <n v="1"/>
    <n v="2"/>
    <n v="2"/>
    <n v="2"/>
    <n v="2"/>
    <n v="2"/>
    <n v="2"/>
    <n v="3"/>
    <x v="1"/>
    <x v="0"/>
  </r>
  <r>
    <x v="31"/>
    <x v="0"/>
    <x v="0"/>
    <n v="1"/>
    <n v="1"/>
    <n v="1"/>
    <n v="2"/>
    <n v="2"/>
    <n v="2"/>
    <n v="1.6"/>
    <n v="2.6"/>
    <x v="1"/>
    <x v="0"/>
  </r>
  <r>
    <x v="32"/>
    <x v="0"/>
    <x v="0"/>
    <n v="2"/>
    <n v="2"/>
    <n v="3"/>
    <n v="1"/>
    <n v="4"/>
    <n v="3"/>
    <n v="2.7"/>
    <n v="4.7"/>
    <x v="0"/>
    <x v="0"/>
  </r>
  <r>
    <x v="33"/>
    <x v="0"/>
    <x v="0"/>
    <n v="2"/>
    <n v="1"/>
    <n v="4"/>
    <n v="1"/>
    <n v="3"/>
    <n v="2"/>
    <n v="2.5"/>
    <n v="4.5"/>
    <x v="0"/>
    <x v="0"/>
  </r>
  <r>
    <x v="34"/>
    <x v="2"/>
    <x v="0"/>
    <n v="1"/>
    <n v="1"/>
    <n v="2"/>
    <n v="3"/>
    <n v="2"/>
    <n v="2"/>
    <n v="2.1"/>
    <n v="3.1"/>
    <x v="1"/>
    <x v="0"/>
  </r>
  <r>
    <x v="35"/>
    <x v="0"/>
    <x v="0"/>
    <n v="1"/>
    <n v="2"/>
    <n v="2"/>
    <n v="3"/>
    <n v="3"/>
    <n v="2"/>
    <n v="2.4"/>
    <n v="3.4"/>
    <x v="1"/>
    <x v="0"/>
  </r>
  <r>
    <x v="36"/>
    <x v="0"/>
    <x v="0"/>
    <n v="1"/>
    <n v="1"/>
    <n v="1"/>
    <n v="4"/>
    <n v="1"/>
    <n v="1"/>
    <n v="1.6"/>
    <n v="2.6"/>
    <x v="1"/>
    <x v="0"/>
  </r>
  <r>
    <x v="37"/>
    <x v="0"/>
    <x v="0"/>
    <n v="3"/>
    <n v="3"/>
    <n v="4"/>
    <n v="3"/>
    <n v="3"/>
    <n v="4"/>
    <n v="3.5"/>
    <n v="6.5"/>
    <x v="3"/>
    <x v="0"/>
  </r>
  <r>
    <x v="38"/>
    <x v="2"/>
    <x v="0"/>
    <n v="3"/>
    <n v="3"/>
    <n v="3"/>
    <n v="4"/>
    <n v="2"/>
    <n v="4"/>
    <n v="3.2"/>
    <n v="6.2"/>
    <x v="3"/>
    <x v="0"/>
  </r>
  <r>
    <x v="39"/>
    <x v="1"/>
    <x v="1"/>
    <n v="3"/>
    <n v="2"/>
    <n v="2"/>
    <n v="3"/>
    <n v="3"/>
    <n v="4"/>
    <n v="2.8"/>
    <n v="5.8"/>
    <x v="0"/>
    <x v="0"/>
  </r>
  <r>
    <x v="40"/>
    <x v="3"/>
    <x v="1"/>
    <n v="1"/>
    <n v="1"/>
    <n v="1"/>
    <n v="1"/>
    <n v="4"/>
    <n v="1"/>
    <n v="1.6"/>
    <n v="2.6"/>
    <x v="1"/>
    <x v="0"/>
  </r>
  <r>
    <x v="41"/>
    <x v="1"/>
    <x v="0"/>
    <n v="3"/>
    <n v="4"/>
    <n v="4"/>
    <n v="3"/>
    <n v="3"/>
    <n v="4"/>
    <n v="3.6"/>
    <n v="6.6"/>
    <x v="3"/>
    <x v="0"/>
  </r>
  <r>
    <x v="42"/>
    <x v="4"/>
    <x v="0"/>
    <n v="1"/>
    <n v="1"/>
    <n v="4"/>
    <n v="1"/>
    <n v="1"/>
    <n v="1"/>
    <n v="1.9"/>
    <n v="2.9"/>
    <x v="1"/>
    <x v="0"/>
  </r>
  <r>
    <x v="43"/>
    <x v="1"/>
    <x v="0"/>
    <n v="3"/>
    <n v="2"/>
    <n v="2"/>
    <n v="2"/>
    <n v="2"/>
    <n v="3"/>
    <n v="2.2000000000000002"/>
    <n v="5.2"/>
    <x v="0"/>
    <x v="0"/>
  </r>
  <r>
    <x v="44"/>
    <x v="1"/>
    <x v="0"/>
    <n v="1"/>
    <n v="2"/>
    <n v="1"/>
    <n v="3"/>
    <n v="2"/>
    <n v="2"/>
    <n v="1.9"/>
    <n v="2.9"/>
    <x v="1"/>
    <x v="0"/>
  </r>
  <r>
    <x v="45"/>
    <x v="0"/>
    <x v="0"/>
    <n v="3"/>
    <n v="2"/>
    <n v="3"/>
    <n v="1"/>
    <n v="4"/>
    <n v="4"/>
    <n v="2.9"/>
    <n v="5.9"/>
    <x v="0"/>
    <x v="0"/>
  </r>
  <r>
    <x v="46"/>
    <x v="2"/>
    <x v="0"/>
    <n v="2"/>
    <n v="2"/>
    <n v="2"/>
    <n v="1"/>
    <n v="1"/>
    <n v="3"/>
    <n v="1.8"/>
    <n v="3.8"/>
    <x v="1"/>
    <x v="0"/>
  </r>
  <r>
    <x v="47"/>
    <x v="0"/>
    <x v="0"/>
    <n v="2"/>
    <n v="2"/>
    <n v="2"/>
    <n v="3"/>
    <n v="1"/>
    <n v="3"/>
    <n v="2.2000000000000002"/>
    <n v="4.2"/>
    <x v="0"/>
    <x v="0"/>
  </r>
  <r>
    <x v="48"/>
    <x v="0"/>
    <x v="0"/>
    <n v="1"/>
    <n v="1"/>
    <n v="2"/>
    <n v="1"/>
    <n v="2"/>
    <n v="2"/>
    <n v="1.7"/>
    <n v="2.7"/>
    <x v="1"/>
    <x v="0"/>
  </r>
  <r>
    <x v="49"/>
    <x v="3"/>
    <x v="1"/>
    <n v="1"/>
    <n v="1"/>
    <n v="1"/>
    <n v="1"/>
    <n v="4"/>
    <n v="1"/>
    <n v="1.6"/>
    <n v="2.6"/>
    <x v="1"/>
    <x v="0"/>
  </r>
  <r>
    <x v="50"/>
    <x v="0"/>
    <x v="0"/>
    <n v="2"/>
    <n v="1"/>
    <n v="3"/>
    <n v="1"/>
    <n v="3"/>
    <n v="2"/>
    <n v="2.2000000000000002"/>
    <n v="4.2"/>
    <x v="0"/>
    <x v="0"/>
  </r>
  <r>
    <x v="51"/>
    <x v="0"/>
    <x v="0"/>
    <n v="1"/>
    <n v="1"/>
    <n v="3"/>
    <n v="1"/>
    <n v="2"/>
    <n v="2"/>
    <n v="2"/>
    <n v="3"/>
    <x v="1"/>
    <x v="0"/>
  </r>
  <r>
    <x v="52"/>
    <x v="3"/>
    <x v="0"/>
    <n v="1"/>
    <n v="1"/>
    <n v="1"/>
    <n v="1"/>
    <n v="1"/>
    <n v="1"/>
    <n v="1"/>
    <n v="2"/>
    <x v="1"/>
    <x v="0"/>
  </r>
  <r>
    <x v="53"/>
    <x v="3"/>
    <x v="0"/>
    <n v="1"/>
    <n v="1"/>
    <n v="2"/>
    <n v="3"/>
    <n v="1"/>
    <n v="2"/>
    <n v="1.9"/>
    <n v="2.9"/>
    <x v="1"/>
    <x v="0"/>
  </r>
  <r>
    <x v="54"/>
    <x v="2"/>
    <x v="0"/>
    <n v="2"/>
    <n v="3"/>
    <n v="1"/>
    <n v="4"/>
    <n v="2"/>
    <n v="3"/>
    <n v="2.4"/>
    <n v="4.4000000000000004"/>
    <x v="0"/>
    <x v="0"/>
  </r>
  <r>
    <x v="55"/>
    <x v="2"/>
    <x v="1"/>
    <n v="1"/>
    <n v="1"/>
    <n v="1"/>
    <n v="1"/>
    <n v="2"/>
    <n v="1"/>
    <n v="1.2"/>
    <n v="2.2000000000000002"/>
    <x v="1"/>
    <x v="0"/>
  </r>
  <r>
    <x v="56"/>
    <x v="2"/>
    <x v="0"/>
    <n v="3"/>
    <n v="2"/>
    <n v="4"/>
    <n v="4"/>
    <n v="2"/>
    <n v="4"/>
    <n v="3.4"/>
    <n v="6.4"/>
    <x v="3"/>
    <x v="0"/>
  </r>
  <r>
    <x v="57"/>
    <x v="0"/>
    <x v="0"/>
    <n v="2"/>
    <n v="2"/>
    <n v="1"/>
    <n v="2"/>
    <n v="4"/>
    <n v="3"/>
    <n v="2.2999999999999998"/>
    <n v="4.3"/>
    <x v="0"/>
    <x v="0"/>
  </r>
  <r>
    <x v="58"/>
    <x v="0"/>
    <x v="0"/>
    <n v="1"/>
    <n v="2"/>
    <n v="1"/>
    <n v="1"/>
    <n v="1"/>
    <n v="1"/>
    <n v="1.1000000000000001"/>
    <n v="2.1"/>
    <x v="1"/>
    <x v="0"/>
  </r>
  <r>
    <x v="59"/>
    <x v="0"/>
    <x v="0"/>
    <n v="2"/>
    <n v="2"/>
    <n v="2"/>
    <n v="3"/>
    <n v="2"/>
    <n v="3"/>
    <n v="2.4"/>
    <n v="4.4000000000000004"/>
    <x v="0"/>
    <x v="0"/>
  </r>
  <r>
    <x v="60"/>
    <x v="1"/>
    <x v="0"/>
    <n v="3"/>
    <n v="3"/>
    <n v="3"/>
    <n v="4"/>
    <n v="3"/>
    <n v="4"/>
    <n v="3.4"/>
    <n v="6.4"/>
    <x v="3"/>
    <x v="0"/>
  </r>
  <r>
    <x v="61"/>
    <x v="0"/>
    <x v="0"/>
    <n v="3"/>
    <n v="2"/>
    <n v="2"/>
    <n v="4"/>
    <n v="2"/>
    <n v="4"/>
    <n v="2.8"/>
    <n v="5.8"/>
    <x v="0"/>
    <x v="0"/>
  </r>
  <r>
    <x v="62"/>
    <x v="0"/>
    <x v="0"/>
    <n v="3"/>
    <n v="1"/>
    <n v="4"/>
    <n v="2"/>
    <n v="3"/>
    <n v="3"/>
    <n v="2.9"/>
    <n v="5.9"/>
    <x v="0"/>
    <x v="0"/>
  </r>
  <r>
    <x v="63"/>
    <x v="0"/>
    <x v="0"/>
    <n v="2"/>
    <n v="4"/>
    <n v="4"/>
    <n v="3"/>
    <n v="4"/>
    <n v="3"/>
    <n v="3.6"/>
    <n v="5.6"/>
    <x v="0"/>
    <x v="0"/>
  </r>
  <r>
    <x v="64"/>
    <x v="0"/>
    <x v="0"/>
    <n v="3"/>
    <n v="3"/>
    <n v="3"/>
    <n v="3"/>
    <n v="4"/>
    <n v="3"/>
    <n v="3.2"/>
    <n v="6.2"/>
    <x v="3"/>
    <x v="0"/>
  </r>
  <r>
    <x v="65"/>
    <x v="0"/>
    <x v="0"/>
    <n v="2"/>
    <n v="3"/>
    <n v="3"/>
    <n v="3"/>
    <n v="3"/>
    <n v="3"/>
    <n v="3"/>
    <n v="5"/>
    <x v="0"/>
    <x v="0"/>
  </r>
  <r>
    <x v="66"/>
    <x v="2"/>
    <x v="0"/>
    <n v="2"/>
    <n v="2"/>
    <n v="3"/>
    <n v="1"/>
    <n v="2"/>
    <n v="3"/>
    <n v="2.2999999999999998"/>
    <n v="4.3"/>
    <x v="0"/>
    <x v="0"/>
  </r>
  <r>
    <x v="67"/>
    <x v="2"/>
    <x v="0"/>
    <n v="2"/>
    <n v="2"/>
    <n v="2"/>
    <n v="4"/>
    <n v="2"/>
    <n v="3"/>
    <n v="2.6"/>
    <n v="4.5999999999999996"/>
    <x v="0"/>
    <x v="0"/>
  </r>
  <r>
    <x v="68"/>
    <x v="1"/>
    <x v="0"/>
    <n v="3"/>
    <n v="3"/>
    <n v="4"/>
    <n v="3"/>
    <n v="2"/>
    <n v="4"/>
    <n v="3.3"/>
    <n v="6.3"/>
    <x v="3"/>
    <x v="1"/>
  </r>
  <r>
    <x v="69"/>
    <x v="0"/>
    <x v="0"/>
    <n v="2"/>
    <n v="2"/>
    <n v="2"/>
    <n v="3"/>
    <n v="2"/>
    <n v="3"/>
    <n v="2.4"/>
    <n v="4.4000000000000004"/>
    <x v="0"/>
    <x v="0"/>
  </r>
  <r>
    <x v="70"/>
    <x v="0"/>
    <x v="0"/>
    <n v="3"/>
    <n v="3"/>
    <n v="4"/>
    <n v="4"/>
    <n v="4"/>
    <n v="4"/>
    <n v="3.9"/>
    <n v="6.9"/>
    <x v="3"/>
    <x v="0"/>
  </r>
  <r>
    <x v="71"/>
    <x v="3"/>
    <x v="0"/>
    <n v="1"/>
    <n v="1"/>
    <n v="1"/>
    <n v="3"/>
    <n v="2"/>
    <n v="2"/>
    <n v="1.8"/>
    <n v="2.8"/>
    <x v="1"/>
    <x v="0"/>
  </r>
  <r>
    <x v="72"/>
    <x v="2"/>
    <x v="0"/>
    <n v="1"/>
    <n v="1"/>
    <n v="1"/>
    <n v="2"/>
    <n v="2"/>
    <n v="1"/>
    <n v="1.4"/>
    <n v="2.4"/>
    <x v="1"/>
    <x v="0"/>
  </r>
  <r>
    <x v="73"/>
    <x v="0"/>
    <x v="0"/>
    <n v="2"/>
    <n v="3"/>
    <n v="2"/>
    <n v="2"/>
    <n v="2"/>
    <n v="2"/>
    <n v="2.1"/>
    <n v="4.0999999999999996"/>
    <x v="0"/>
    <x v="0"/>
  </r>
  <r>
    <x v="74"/>
    <x v="1"/>
    <x v="0"/>
    <n v="4"/>
    <n v="2"/>
    <n v="3"/>
    <n v="3"/>
    <n v="2"/>
    <n v="4"/>
    <n v="2.9"/>
    <n v="6.9"/>
    <x v="3"/>
    <x v="1"/>
  </r>
  <r>
    <x v="75"/>
    <x v="0"/>
    <x v="0"/>
    <n v="1"/>
    <n v="1"/>
    <n v="1"/>
    <n v="1"/>
    <n v="3"/>
    <n v="1"/>
    <n v="1.4"/>
    <n v="2.4"/>
    <x v="1"/>
    <x v="0"/>
  </r>
  <r>
    <x v="76"/>
    <x v="0"/>
    <x v="0"/>
    <n v="2"/>
    <n v="2"/>
    <n v="3"/>
    <n v="2"/>
    <n v="2"/>
    <n v="3"/>
    <n v="2.5"/>
    <n v="4.5"/>
    <x v="0"/>
    <x v="0"/>
  </r>
  <r>
    <x v="77"/>
    <x v="0"/>
    <x v="0"/>
    <n v="3"/>
    <n v="3"/>
    <n v="4"/>
    <n v="4"/>
    <n v="3"/>
    <n v="4"/>
    <n v="3.7"/>
    <n v="6.7"/>
    <x v="3"/>
    <x v="1"/>
  </r>
  <r>
    <x v="78"/>
    <x v="0"/>
    <x v="0"/>
    <n v="2"/>
    <n v="1"/>
    <n v="2"/>
    <n v="1"/>
    <n v="1"/>
    <n v="2"/>
    <n v="1.5"/>
    <n v="3.5"/>
    <x v="1"/>
    <x v="0"/>
  </r>
  <r>
    <x v="79"/>
    <x v="0"/>
    <x v="0"/>
    <n v="3"/>
    <n v="2"/>
    <n v="2"/>
    <n v="4"/>
    <n v="2"/>
    <n v="4"/>
    <n v="2.8"/>
    <n v="5.8"/>
    <x v="0"/>
    <x v="0"/>
  </r>
  <r>
    <x v="80"/>
    <x v="1"/>
    <x v="0"/>
    <n v="2"/>
    <n v="2"/>
    <n v="4"/>
    <n v="3"/>
    <n v="4"/>
    <n v="3"/>
    <n v="3.4"/>
    <n v="5.4"/>
    <x v="0"/>
    <x v="0"/>
  </r>
  <r>
    <x v="81"/>
    <x v="2"/>
    <x v="0"/>
    <n v="4"/>
    <n v="3"/>
    <n v="4"/>
    <n v="3"/>
    <n v="4"/>
    <n v="4"/>
    <n v="3.7"/>
    <n v="7.7"/>
    <x v="2"/>
    <x v="1"/>
  </r>
  <r>
    <x v="82"/>
    <x v="0"/>
    <x v="0"/>
    <n v="1"/>
    <n v="2"/>
    <n v="1"/>
    <n v="1"/>
    <n v="3"/>
    <n v="2"/>
    <n v="1.7"/>
    <n v="2.7"/>
    <x v="1"/>
    <x v="0"/>
  </r>
  <r>
    <x v="83"/>
    <x v="2"/>
    <x v="1"/>
    <n v="1"/>
    <n v="3"/>
    <n v="1"/>
    <n v="1"/>
    <n v="2"/>
    <n v="2"/>
    <n v="1.6"/>
    <n v="2.6"/>
    <x v="1"/>
    <x v="0"/>
  </r>
  <r>
    <x v="84"/>
    <x v="0"/>
    <x v="0"/>
    <n v="3"/>
    <n v="2"/>
    <n v="2"/>
    <n v="4"/>
    <n v="3"/>
    <n v="4"/>
    <n v="3"/>
    <n v="6"/>
    <x v="3"/>
    <x v="0"/>
  </r>
  <r>
    <x v="85"/>
    <x v="2"/>
    <x v="0"/>
    <n v="1"/>
    <n v="1"/>
    <n v="1"/>
    <n v="1"/>
    <n v="2"/>
    <n v="2"/>
    <n v="1.4"/>
    <n v="2.4"/>
    <x v="1"/>
    <x v="0"/>
  </r>
  <r>
    <x v="86"/>
    <x v="1"/>
    <x v="0"/>
    <n v="4"/>
    <n v="2"/>
    <n v="4"/>
    <n v="4"/>
    <n v="2"/>
    <n v="4"/>
    <n v="3.4"/>
    <n v="7.4"/>
    <x v="2"/>
    <x v="1"/>
  </r>
  <r>
    <x v="87"/>
    <x v="0"/>
    <x v="0"/>
    <n v="4"/>
    <n v="4"/>
    <n v="4"/>
    <n v="4"/>
    <n v="4"/>
    <n v="4"/>
    <n v="4"/>
    <n v="8"/>
    <x v="2"/>
    <x v="1"/>
  </r>
  <r>
    <x v="88"/>
    <x v="0"/>
    <x v="0"/>
    <n v="1"/>
    <n v="1"/>
    <n v="1"/>
    <n v="1"/>
    <n v="2"/>
    <n v="1"/>
    <n v="1.2"/>
    <n v="2.2000000000000002"/>
    <x v="1"/>
    <x v="0"/>
  </r>
  <r>
    <x v="89"/>
    <x v="2"/>
    <x v="0"/>
    <n v="3"/>
    <n v="3"/>
    <n v="4"/>
    <n v="3"/>
    <n v="4"/>
    <n v="4"/>
    <n v="3.7"/>
    <n v="6.7"/>
    <x v="3"/>
    <x v="1"/>
  </r>
  <r>
    <x v="90"/>
    <x v="2"/>
    <x v="0"/>
    <n v="2"/>
    <n v="1"/>
    <n v="3"/>
    <n v="4"/>
    <n v="2"/>
    <n v="4"/>
    <n v="3"/>
    <n v="5"/>
    <x v="0"/>
    <x v="0"/>
  </r>
  <r>
    <x v="91"/>
    <x v="2"/>
    <x v="0"/>
    <n v="3"/>
    <n v="3"/>
    <n v="3"/>
    <n v="4"/>
    <n v="4"/>
    <n v="4"/>
    <n v="3.6"/>
    <n v="6.6"/>
    <x v="3"/>
    <x v="0"/>
  </r>
  <r>
    <x v="92"/>
    <x v="0"/>
    <x v="0"/>
    <n v="2"/>
    <n v="1"/>
    <n v="3"/>
    <n v="1"/>
    <n v="3"/>
    <n v="3"/>
    <n v="2.4"/>
    <n v="4.4000000000000004"/>
    <x v="0"/>
    <x v="0"/>
  </r>
  <r>
    <x v="93"/>
    <x v="2"/>
    <x v="0"/>
    <n v="2"/>
    <n v="2"/>
    <n v="3"/>
    <n v="4"/>
    <n v="2"/>
    <n v="3"/>
    <n v="2.9"/>
    <n v="4.9000000000000004"/>
    <x v="0"/>
    <x v="0"/>
  </r>
  <r>
    <x v="94"/>
    <x v="0"/>
    <x v="0"/>
    <n v="3"/>
    <n v="2"/>
    <n v="3"/>
    <n v="2"/>
    <n v="3"/>
    <n v="4"/>
    <n v="2.9"/>
    <n v="5.9"/>
    <x v="0"/>
    <x v="0"/>
  </r>
  <r>
    <x v="95"/>
    <x v="1"/>
    <x v="1"/>
    <n v="3"/>
    <n v="1"/>
    <n v="4"/>
    <n v="3"/>
    <n v="4"/>
    <n v="2"/>
    <n v="3.1"/>
    <n v="6.1"/>
    <x v="3"/>
    <x v="1"/>
  </r>
  <r>
    <x v="96"/>
    <x v="1"/>
    <x v="1"/>
    <n v="3"/>
    <n v="1"/>
    <n v="4"/>
    <n v="3"/>
    <n v="4"/>
    <n v="1"/>
    <n v="2.9"/>
    <n v="5.9"/>
    <x v="3"/>
    <x v="1"/>
  </r>
  <r>
    <x v="97"/>
    <x v="0"/>
    <x v="0"/>
    <n v="2"/>
    <n v="1"/>
    <n v="4"/>
    <n v="3"/>
    <n v="4"/>
    <n v="3"/>
    <n v="3.3"/>
    <n v="5.3"/>
    <x v="0"/>
    <x v="0"/>
  </r>
  <r>
    <x v="98"/>
    <x v="0"/>
    <x v="0"/>
    <n v="3"/>
    <n v="3"/>
    <n v="3"/>
    <n v="2"/>
    <n v="3"/>
    <n v="4"/>
    <n v="3"/>
    <n v="6"/>
    <x v="3"/>
    <x v="0"/>
  </r>
  <r>
    <x v="99"/>
    <x v="2"/>
    <x v="0"/>
    <n v="2"/>
    <n v="2"/>
    <n v="3"/>
    <n v="4"/>
    <n v="4"/>
    <n v="3"/>
    <n v="3.3"/>
    <n v="5.3"/>
    <x v="0"/>
    <x v="0"/>
  </r>
  <r>
    <x v="100"/>
    <x v="1"/>
    <x v="0"/>
    <n v="3"/>
    <n v="1"/>
    <n v="3"/>
    <n v="4"/>
    <n v="3"/>
    <n v="4"/>
    <n v="3.2"/>
    <n v="6.2"/>
    <x v="3"/>
    <x v="0"/>
  </r>
  <r>
    <x v="101"/>
    <x v="0"/>
    <x v="0"/>
    <n v="1"/>
    <n v="2"/>
    <n v="3"/>
    <n v="1"/>
    <n v="4"/>
    <n v="1"/>
    <n v="2.2999999999999998"/>
    <n v="3.3"/>
    <x v="1"/>
    <x v="0"/>
  </r>
  <r>
    <x v="102"/>
    <x v="0"/>
    <x v="0"/>
    <n v="2"/>
    <n v="1"/>
    <n v="1"/>
    <n v="4"/>
    <n v="1"/>
    <n v="3"/>
    <n v="2"/>
    <n v="4"/>
    <x v="1"/>
    <x v="0"/>
  </r>
  <r>
    <x v="103"/>
    <x v="0"/>
    <x v="0"/>
    <n v="1"/>
    <n v="1"/>
    <n v="1"/>
    <n v="2"/>
    <n v="1"/>
    <n v="2"/>
    <n v="1.4"/>
    <n v="2.4"/>
    <x v="1"/>
    <x v="0"/>
  </r>
  <r>
    <x v="104"/>
    <x v="0"/>
    <x v="0"/>
    <n v="2"/>
    <n v="2"/>
    <n v="3"/>
    <n v="2"/>
    <n v="4"/>
    <n v="3"/>
    <n v="2.9"/>
    <n v="4.9000000000000004"/>
    <x v="0"/>
    <x v="0"/>
  </r>
  <r>
    <x v="105"/>
    <x v="1"/>
    <x v="0"/>
    <n v="1"/>
    <n v="1"/>
    <n v="1"/>
    <n v="4"/>
    <n v="2"/>
    <n v="2"/>
    <n v="2"/>
    <n v="3"/>
    <x v="1"/>
    <x v="0"/>
  </r>
  <r>
    <x v="106"/>
    <x v="0"/>
    <x v="0"/>
    <n v="3"/>
    <n v="2"/>
    <n v="4"/>
    <n v="4"/>
    <n v="4"/>
    <n v="4"/>
    <n v="3.8"/>
    <n v="6.8"/>
    <x v="3"/>
    <x v="0"/>
  </r>
  <r>
    <x v="107"/>
    <x v="0"/>
    <x v="0"/>
    <n v="2"/>
    <n v="3"/>
    <n v="3"/>
    <n v="1"/>
    <n v="4"/>
    <n v="4"/>
    <n v="3"/>
    <n v="5"/>
    <x v="0"/>
    <x v="0"/>
  </r>
  <r>
    <x v="108"/>
    <x v="0"/>
    <x v="0"/>
    <n v="3"/>
    <n v="2"/>
    <n v="3"/>
    <n v="3"/>
    <n v="2"/>
    <n v="4"/>
    <n v="2.9"/>
    <n v="5.9"/>
    <x v="0"/>
    <x v="0"/>
  </r>
  <r>
    <x v="109"/>
    <x v="0"/>
    <x v="0"/>
    <n v="3"/>
    <n v="4"/>
    <n v="4"/>
    <n v="4"/>
    <n v="4"/>
    <n v="4"/>
    <n v="4"/>
    <n v="7"/>
    <x v="3"/>
    <x v="0"/>
  </r>
  <r>
    <x v="110"/>
    <x v="0"/>
    <x v="0"/>
    <n v="3"/>
    <n v="4"/>
    <n v="4"/>
    <n v="2"/>
    <n v="4"/>
    <n v="3"/>
    <n v="3.4"/>
    <n v="6.4"/>
    <x v="3"/>
    <x v="0"/>
  </r>
  <r>
    <x v="111"/>
    <x v="0"/>
    <x v="0"/>
    <n v="2"/>
    <n v="2"/>
    <n v="2"/>
    <n v="3"/>
    <n v="3"/>
    <n v="2"/>
    <n v="2.4"/>
    <n v="4.4000000000000004"/>
    <x v="0"/>
    <x v="0"/>
  </r>
  <r>
    <x v="112"/>
    <x v="0"/>
    <x v="0"/>
    <n v="1"/>
    <n v="1"/>
    <n v="1"/>
    <n v="4"/>
    <n v="2"/>
    <n v="1"/>
    <n v="1.8"/>
    <n v="2.8"/>
    <x v="1"/>
    <x v="0"/>
  </r>
  <r>
    <x v="113"/>
    <x v="1"/>
    <x v="0"/>
    <n v="3"/>
    <n v="3"/>
    <n v="3"/>
    <n v="2"/>
    <n v="3"/>
    <n v="4"/>
    <n v="3"/>
    <n v="6"/>
    <x v="3"/>
    <x v="0"/>
  </r>
  <r>
    <x v="114"/>
    <x v="0"/>
    <x v="0"/>
    <n v="2"/>
    <n v="2"/>
    <n v="2"/>
    <n v="3"/>
    <n v="4"/>
    <n v="3"/>
    <n v="2.8"/>
    <n v="4.8"/>
    <x v="0"/>
    <x v="0"/>
  </r>
  <r>
    <x v="115"/>
    <x v="0"/>
    <x v="0"/>
    <n v="2"/>
    <n v="2"/>
    <n v="3"/>
    <n v="3"/>
    <n v="3"/>
    <n v="3"/>
    <n v="2.9"/>
    <n v="4.9000000000000004"/>
    <x v="0"/>
    <x v="0"/>
  </r>
  <r>
    <x v="116"/>
    <x v="2"/>
    <x v="0"/>
    <n v="2"/>
    <n v="2"/>
    <n v="1"/>
    <n v="3"/>
    <n v="2"/>
    <n v="3"/>
    <n v="2.1"/>
    <n v="4.0999999999999996"/>
    <x v="0"/>
    <x v="0"/>
  </r>
  <r>
    <x v="117"/>
    <x v="0"/>
    <x v="0"/>
    <n v="4"/>
    <n v="4"/>
    <n v="4"/>
    <n v="4"/>
    <n v="4"/>
    <n v="4"/>
    <n v="4"/>
    <n v="8"/>
    <x v="2"/>
    <x v="1"/>
  </r>
  <r>
    <x v="118"/>
    <x v="0"/>
    <x v="0"/>
    <n v="2"/>
    <n v="2"/>
    <n v="3"/>
    <n v="3"/>
    <n v="3"/>
    <n v="3"/>
    <n v="2.9"/>
    <n v="4.9000000000000004"/>
    <x v="0"/>
    <x v="0"/>
  </r>
  <r>
    <x v="119"/>
    <x v="0"/>
    <x v="0"/>
    <n v="2"/>
    <n v="1"/>
    <n v="3"/>
    <n v="1"/>
    <n v="3"/>
    <n v="3"/>
    <n v="2.4"/>
    <n v="4.4000000000000004"/>
    <x v="0"/>
    <x v="0"/>
  </r>
  <r>
    <x v="120"/>
    <x v="4"/>
    <x v="0"/>
    <n v="1"/>
    <n v="1"/>
    <n v="2"/>
    <n v="1"/>
    <n v="4"/>
    <n v="1"/>
    <n v="1.9"/>
    <n v="2.9"/>
    <x v="1"/>
    <x v="0"/>
  </r>
  <r>
    <x v="121"/>
    <x v="0"/>
    <x v="0"/>
    <n v="2"/>
    <n v="1"/>
    <n v="3"/>
    <n v="1"/>
    <n v="4"/>
    <n v="2"/>
    <n v="2.4"/>
    <n v="4.4000000000000004"/>
    <x v="0"/>
    <x v="0"/>
  </r>
  <r>
    <x v="122"/>
    <x v="0"/>
    <x v="0"/>
    <n v="1"/>
    <n v="1"/>
    <n v="1"/>
    <n v="1"/>
    <n v="2"/>
    <n v="2"/>
    <n v="1.4"/>
    <n v="2.4"/>
    <x v="1"/>
    <x v="0"/>
  </r>
  <r>
    <x v="123"/>
    <x v="0"/>
    <x v="0"/>
    <n v="1"/>
    <n v="1"/>
    <n v="3"/>
    <n v="3"/>
    <n v="4"/>
    <n v="1"/>
    <n v="2.6"/>
    <n v="3.6"/>
    <x v="1"/>
    <x v="0"/>
  </r>
  <r>
    <x v="124"/>
    <x v="0"/>
    <x v="0"/>
    <n v="2"/>
    <n v="2"/>
    <n v="2"/>
    <n v="1"/>
    <n v="2"/>
    <n v="2"/>
    <n v="1.8"/>
    <n v="3.8"/>
    <x v="1"/>
    <x v="0"/>
  </r>
  <r>
    <x v="125"/>
    <x v="0"/>
    <x v="0"/>
    <n v="1"/>
    <n v="0"/>
    <n v="1"/>
    <n v="1"/>
    <n v="1"/>
    <n v="1"/>
    <n v="0.9"/>
    <n v="1.9"/>
    <x v="1"/>
    <x v="0"/>
  </r>
  <r>
    <x v="126"/>
    <x v="0"/>
    <x v="0"/>
    <n v="1"/>
    <n v="3"/>
    <n v="3"/>
    <n v="1"/>
    <n v="3"/>
    <n v="2"/>
    <n v="2.4"/>
    <n v="3.4"/>
    <x v="1"/>
    <x v="0"/>
  </r>
  <r>
    <x v="127"/>
    <x v="0"/>
    <x v="0"/>
    <n v="1"/>
    <n v="1"/>
    <n v="3"/>
    <n v="1"/>
    <n v="3"/>
    <n v="2"/>
    <n v="2.2000000000000002"/>
    <n v="3.2"/>
    <x v="1"/>
    <x v="0"/>
  </r>
  <r>
    <x v="128"/>
    <x v="0"/>
    <x v="0"/>
    <n v="2"/>
    <n v="1"/>
    <n v="3"/>
    <n v="1"/>
    <n v="3"/>
    <n v="3"/>
    <n v="2.4"/>
    <n v="4.4000000000000004"/>
    <x v="0"/>
    <x v="0"/>
  </r>
  <r>
    <x v="129"/>
    <x v="0"/>
    <x v="0"/>
    <n v="1"/>
    <n v="1"/>
    <n v="2"/>
    <n v="1"/>
    <n v="2"/>
    <n v="1"/>
    <n v="1.5"/>
    <n v="2.5"/>
    <x v="1"/>
    <x v="0"/>
  </r>
  <r>
    <x v="130"/>
    <x v="0"/>
    <x v="0"/>
    <n v="1"/>
    <n v="1"/>
    <n v="1"/>
    <n v="4"/>
    <n v="3"/>
    <n v="1"/>
    <n v="2"/>
    <n v="3"/>
    <x v="1"/>
    <x v="0"/>
  </r>
  <r>
    <x v="131"/>
    <x v="0"/>
    <x v="0"/>
    <n v="1"/>
    <n v="2"/>
    <n v="2"/>
    <n v="1"/>
    <n v="3"/>
    <n v="1"/>
    <n v="1.8"/>
    <n v="2.8"/>
    <x v="1"/>
    <x v="0"/>
  </r>
  <r>
    <x v="132"/>
    <x v="2"/>
    <x v="0"/>
    <n v="3"/>
    <n v="3"/>
    <n v="4"/>
    <n v="4"/>
    <n v="3"/>
    <n v="4"/>
    <n v="3.7"/>
    <n v="6.7"/>
    <x v="3"/>
    <x v="0"/>
  </r>
  <r>
    <x v="133"/>
    <x v="0"/>
    <x v="0"/>
    <n v="1"/>
    <n v="2"/>
    <n v="2"/>
    <n v="1"/>
    <n v="4"/>
    <n v="1"/>
    <n v="2"/>
    <n v="3"/>
    <x v="1"/>
    <x v="0"/>
  </r>
  <r>
    <x v="134"/>
    <x v="0"/>
    <x v="0"/>
    <n v="2"/>
    <n v="1"/>
    <n v="2"/>
    <n v="3"/>
    <n v="3"/>
    <n v="2"/>
    <n v="2.2999999999999998"/>
    <n v="4.3"/>
    <x v="0"/>
    <x v="0"/>
  </r>
  <r>
    <x v="135"/>
    <x v="0"/>
    <x v="0"/>
    <n v="3"/>
    <n v="4"/>
    <n v="4"/>
    <n v="4"/>
    <n v="4"/>
    <n v="4"/>
    <n v="4"/>
    <n v="7"/>
    <x v="3"/>
    <x v="0"/>
  </r>
  <r>
    <x v="136"/>
    <x v="4"/>
    <x v="0"/>
    <n v="1"/>
    <n v="1"/>
    <n v="1"/>
    <n v="1"/>
    <n v="1"/>
    <n v="1"/>
    <n v="1"/>
    <n v="2"/>
    <x v="1"/>
    <x v="0"/>
  </r>
  <r>
    <x v="137"/>
    <x v="0"/>
    <x v="0"/>
    <n v="2"/>
    <n v="1"/>
    <n v="3"/>
    <n v="1"/>
    <n v="4"/>
    <n v="2"/>
    <n v="2.4"/>
    <n v="4.4000000000000004"/>
    <x v="0"/>
    <x v="0"/>
  </r>
  <r>
    <x v="138"/>
    <x v="0"/>
    <x v="0"/>
    <n v="3"/>
    <n v="4"/>
    <n v="4"/>
    <n v="2"/>
    <n v="4"/>
    <n v="3"/>
    <n v="3.4"/>
    <n v="6.4"/>
    <x v="3"/>
    <x v="0"/>
  </r>
  <r>
    <x v="139"/>
    <x v="0"/>
    <x v="0"/>
    <n v="2"/>
    <n v="2"/>
    <n v="4"/>
    <n v="2"/>
    <n v="2"/>
    <n v="3"/>
    <n v="2.8"/>
    <n v="4.8"/>
    <x v="0"/>
    <x v="0"/>
  </r>
  <r>
    <x v="140"/>
    <x v="0"/>
    <x v="0"/>
    <n v="3"/>
    <n v="4"/>
    <n v="4"/>
    <n v="3"/>
    <n v="4"/>
    <n v="4"/>
    <n v="3.8"/>
    <n v="6.8"/>
    <x v="3"/>
    <x v="0"/>
  </r>
  <r>
    <x v="141"/>
    <x v="4"/>
    <x v="0"/>
    <n v="1"/>
    <n v="1"/>
    <n v="4"/>
    <n v="1"/>
    <n v="3"/>
    <n v="2"/>
    <n v="2.5"/>
    <n v="3.5"/>
    <x v="1"/>
    <x v="0"/>
  </r>
  <r>
    <x v="142"/>
    <x v="0"/>
    <x v="0"/>
    <n v="3"/>
    <n v="2"/>
    <n v="4"/>
    <n v="4"/>
    <n v="4"/>
    <n v="4"/>
    <n v="3.8"/>
    <n v="6.8"/>
    <x v="3"/>
    <x v="0"/>
  </r>
  <r>
    <x v="143"/>
    <x v="1"/>
    <x v="0"/>
    <n v="3"/>
    <n v="2"/>
    <n v="2"/>
    <n v="2"/>
    <n v="2"/>
    <n v="4"/>
    <n v="2.4"/>
    <n v="5.4"/>
    <x v="0"/>
    <x v="0"/>
  </r>
  <r>
    <x v="144"/>
    <x v="4"/>
    <x v="0"/>
    <n v="1"/>
    <n v="1"/>
    <n v="3"/>
    <n v="1"/>
    <n v="2"/>
    <n v="1"/>
    <n v="1.8"/>
    <n v="2.8"/>
    <x v="1"/>
    <x v="0"/>
  </r>
  <r>
    <x v="145"/>
    <x v="4"/>
    <x v="0"/>
    <n v="1"/>
    <n v="1"/>
    <n v="4"/>
    <n v="3"/>
    <n v="4"/>
    <n v="1"/>
    <n v="2.9"/>
    <n v="3.9"/>
    <x v="0"/>
    <x v="0"/>
  </r>
  <r>
    <x v="146"/>
    <x v="4"/>
    <x v="0"/>
    <n v="1"/>
    <n v="1"/>
    <n v="1"/>
    <n v="1"/>
    <n v="2"/>
    <n v="1"/>
    <n v="1.2"/>
    <n v="2.2000000000000002"/>
    <x v="1"/>
    <x v="0"/>
  </r>
  <r>
    <x v="147"/>
    <x v="4"/>
    <x v="0"/>
    <n v="2"/>
    <n v="1"/>
    <n v="4"/>
    <n v="1"/>
    <n v="2"/>
    <n v="1"/>
    <n v="2.1"/>
    <n v="4.0999999999999996"/>
    <x v="0"/>
    <x v="0"/>
  </r>
  <r>
    <x v="148"/>
    <x v="4"/>
    <x v="0"/>
    <n v="1"/>
    <n v="1"/>
    <n v="3"/>
    <n v="4"/>
    <n v="2"/>
    <n v="1"/>
    <n v="2.4"/>
    <n v="3.4"/>
    <x v="1"/>
    <x v="0"/>
  </r>
  <r>
    <x v="149"/>
    <x v="4"/>
    <x v="0"/>
    <n v="1"/>
    <n v="1"/>
    <n v="3"/>
    <n v="3"/>
    <n v="2"/>
    <n v="1"/>
    <n v="2.2000000000000002"/>
    <n v="3.2"/>
    <x v="1"/>
    <x v="0"/>
  </r>
  <r>
    <x v="150"/>
    <x v="4"/>
    <x v="0"/>
    <n v="1"/>
    <n v="1"/>
    <n v="3"/>
    <n v="1"/>
    <n v="2"/>
    <n v="1"/>
    <n v="1.8"/>
    <n v="2.8"/>
    <x v="1"/>
    <x v="0"/>
  </r>
  <r>
    <x v="151"/>
    <x v="4"/>
    <x v="0"/>
    <n v="2"/>
    <n v="1"/>
    <n v="4"/>
    <n v="3"/>
    <n v="4"/>
    <n v="2"/>
    <n v="3.1"/>
    <n v="5.0999999999999996"/>
    <x v="0"/>
    <x v="0"/>
  </r>
  <r>
    <x v="152"/>
    <x v="0"/>
    <x v="0"/>
    <n v="1"/>
    <n v="1"/>
    <n v="1"/>
    <n v="1"/>
    <n v="1"/>
    <n v="1"/>
    <n v="1"/>
    <n v="2"/>
    <x v="1"/>
    <x v="0"/>
  </r>
  <r>
    <x v="153"/>
    <x v="0"/>
    <x v="0"/>
    <n v="1"/>
    <n v="1"/>
    <n v="3"/>
    <n v="1"/>
    <n v="2"/>
    <n v="3"/>
    <n v="2.2000000000000002"/>
    <n v="3.2"/>
    <x v="1"/>
    <x v="0"/>
  </r>
  <r>
    <x v="154"/>
    <x v="1"/>
    <x v="0"/>
    <n v="4"/>
    <n v="4"/>
    <n v="4"/>
    <n v="4"/>
    <n v="4"/>
    <n v="4"/>
    <n v="4"/>
    <n v="8"/>
    <x v="2"/>
    <x v="1"/>
  </r>
  <r>
    <x v="155"/>
    <x v="0"/>
    <x v="0"/>
    <n v="2"/>
    <n v="1"/>
    <n v="2"/>
    <n v="1"/>
    <n v="2"/>
    <n v="2"/>
    <n v="1.7"/>
    <n v="3.7"/>
    <x v="1"/>
    <x v="0"/>
  </r>
  <r>
    <x v="156"/>
    <x v="0"/>
    <x v="0"/>
    <n v="2"/>
    <n v="1"/>
    <n v="3"/>
    <n v="1"/>
    <n v="1"/>
    <n v="2"/>
    <n v="1.8"/>
    <n v="3.8"/>
    <x v="1"/>
    <x v="0"/>
  </r>
  <r>
    <x v="157"/>
    <x v="0"/>
    <x v="0"/>
    <n v="2"/>
    <n v="2"/>
    <n v="3"/>
    <n v="1"/>
    <n v="4"/>
    <n v="2"/>
    <n v="2.5"/>
    <n v="4.5"/>
    <x v="0"/>
    <x v="0"/>
  </r>
  <r>
    <x v="158"/>
    <x v="1"/>
    <x v="0"/>
    <n v="2"/>
    <n v="1"/>
    <n v="3"/>
    <n v="4"/>
    <n v="3"/>
    <n v="4"/>
    <n v="3.2"/>
    <n v="5.2"/>
    <x v="0"/>
    <x v="0"/>
  </r>
  <r>
    <x v="159"/>
    <x v="1"/>
    <x v="0"/>
    <n v="4"/>
    <n v="2"/>
    <n v="4"/>
    <n v="3"/>
    <n v="2"/>
    <n v="4"/>
    <n v="3.2"/>
    <n v="7.2"/>
    <x v="2"/>
    <x v="1"/>
  </r>
  <r>
    <x v="160"/>
    <x v="0"/>
    <x v="0"/>
    <n v="1"/>
    <n v="1"/>
    <n v="1"/>
    <n v="1"/>
    <n v="2"/>
    <n v="2"/>
    <n v="1.4"/>
    <n v="2.4"/>
    <x v="1"/>
    <x v="0"/>
  </r>
  <r>
    <x v="161"/>
    <x v="2"/>
    <x v="0"/>
    <n v="2"/>
    <n v="3"/>
    <n v="3"/>
    <n v="4"/>
    <n v="2"/>
    <n v="4"/>
    <n v="3.2"/>
    <n v="5.2"/>
    <x v="0"/>
    <x v="0"/>
  </r>
  <r>
    <x v="162"/>
    <x v="0"/>
    <x v="0"/>
    <n v="1"/>
    <n v="1"/>
    <n v="4"/>
    <n v="1"/>
    <n v="3"/>
    <n v="2"/>
    <n v="2.5"/>
    <n v="3.5"/>
    <x v="1"/>
    <x v="0"/>
  </r>
  <r>
    <x v="163"/>
    <x v="1"/>
    <x v="0"/>
    <n v="1"/>
    <n v="1"/>
    <n v="1"/>
    <n v="4"/>
    <n v="2"/>
    <n v="1"/>
    <n v="1.8"/>
    <n v="2.8"/>
    <x v="1"/>
    <x v="0"/>
  </r>
  <r>
    <x v="164"/>
    <x v="0"/>
    <x v="0"/>
    <n v="1"/>
    <n v="1"/>
    <n v="1"/>
    <n v="1"/>
    <n v="1"/>
    <n v="1"/>
    <n v="1"/>
    <n v="2"/>
    <x v="1"/>
    <x v="0"/>
  </r>
  <r>
    <x v="165"/>
    <x v="2"/>
    <x v="1"/>
    <n v="1"/>
    <n v="1"/>
    <n v="1"/>
    <n v="1"/>
    <n v="3"/>
    <n v="1"/>
    <n v="1.4"/>
    <n v="2.4"/>
    <x v="1"/>
    <x v="0"/>
  </r>
  <r>
    <x v="166"/>
    <x v="2"/>
    <x v="1"/>
    <n v="1"/>
    <n v="1"/>
    <n v="2"/>
    <n v="4"/>
    <n v="3"/>
    <n v="1"/>
    <n v="2.2999999999999998"/>
    <n v="3.3"/>
    <x v="1"/>
    <x v="0"/>
  </r>
  <r>
    <x v="167"/>
    <x v="0"/>
    <x v="0"/>
    <n v="1"/>
    <n v="1"/>
    <n v="2"/>
    <n v="3"/>
    <n v="2"/>
    <n v="2"/>
    <n v="2.1"/>
    <n v="3.1"/>
    <x v="1"/>
    <x v="0"/>
  </r>
  <r>
    <x v="168"/>
    <x v="1"/>
    <x v="0"/>
    <n v="2"/>
    <n v="2"/>
    <n v="3"/>
    <n v="3"/>
    <n v="2"/>
    <n v="3"/>
    <n v="2.7"/>
    <n v="4.7"/>
    <x v="0"/>
    <x v="0"/>
  </r>
  <r>
    <x v="169"/>
    <x v="0"/>
    <x v="0"/>
    <n v="3"/>
    <n v="1"/>
    <n v="2"/>
    <n v="1"/>
    <n v="3"/>
    <n v="3"/>
    <n v="2.1"/>
    <n v="5.0999999999999996"/>
    <x v="0"/>
    <x v="0"/>
  </r>
  <r>
    <x v="170"/>
    <x v="0"/>
    <x v="0"/>
    <n v="2"/>
    <n v="1"/>
    <n v="1"/>
    <n v="1"/>
    <n v="2"/>
    <n v="3"/>
    <n v="1.6"/>
    <n v="3.6"/>
    <x v="1"/>
    <x v="0"/>
  </r>
  <r>
    <x v="171"/>
    <x v="0"/>
    <x v="0"/>
    <n v="1"/>
    <n v="1"/>
    <n v="2"/>
    <n v="2"/>
    <n v="2"/>
    <n v="1"/>
    <n v="1.7"/>
    <n v="2.7"/>
    <x v="1"/>
    <x v="0"/>
  </r>
  <r>
    <x v="172"/>
    <x v="3"/>
    <x v="1"/>
    <n v="1"/>
    <n v="1"/>
    <n v="2"/>
    <n v="1"/>
    <n v="4"/>
    <n v="1"/>
    <n v="1.9"/>
    <n v="2.9"/>
    <x v="1"/>
    <x v="0"/>
  </r>
  <r>
    <x v="173"/>
    <x v="0"/>
    <x v="0"/>
    <n v="2"/>
    <n v="1"/>
    <n v="1"/>
    <n v="4"/>
    <n v="1"/>
    <n v="3"/>
    <n v="2"/>
    <n v="4"/>
    <x v="1"/>
    <x v="0"/>
  </r>
  <r>
    <x v="174"/>
    <x v="0"/>
    <x v="0"/>
    <n v="2"/>
    <n v="1"/>
    <n v="2"/>
    <n v="3"/>
    <n v="2"/>
    <n v="3"/>
    <n v="2.2999999999999998"/>
    <n v="4.3"/>
    <x v="0"/>
    <x v="0"/>
  </r>
  <r>
    <x v="175"/>
    <x v="1"/>
    <x v="0"/>
    <n v="4"/>
    <n v="3"/>
    <n v="4"/>
    <n v="4"/>
    <n v="2"/>
    <n v="4"/>
    <n v="3.5"/>
    <n v="7.5"/>
    <x v="2"/>
    <x v="1"/>
  </r>
  <r>
    <x v="176"/>
    <x v="0"/>
    <x v="0"/>
    <n v="3"/>
    <n v="3"/>
    <n v="4"/>
    <n v="3"/>
    <n v="3"/>
    <n v="3"/>
    <n v="3.3"/>
    <n v="6.3"/>
    <x v="3"/>
    <x v="0"/>
  </r>
  <r>
    <x v="177"/>
    <x v="0"/>
    <x v="0"/>
    <n v="2"/>
    <n v="1"/>
    <n v="3"/>
    <n v="2"/>
    <n v="3"/>
    <n v="3"/>
    <n v="2.6"/>
    <n v="4.5999999999999996"/>
    <x v="0"/>
    <x v="0"/>
  </r>
  <r>
    <x v="178"/>
    <x v="0"/>
    <x v="0"/>
    <n v="2"/>
    <n v="1"/>
    <n v="2"/>
    <n v="3"/>
    <n v="2"/>
    <n v="3"/>
    <n v="2.2999999999999998"/>
    <n v="4.3"/>
    <x v="0"/>
    <x v="0"/>
  </r>
  <r>
    <x v="179"/>
    <x v="2"/>
    <x v="0"/>
    <n v="1"/>
    <n v="1"/>
    <n v="1"/>
    <n v="4"/>
    <n v="2"/>
    <n v="2"/>
    <n v="2"/>
    <n v="3"/>
    <x v="1"/>
    <x v="0"/>
  </r>
  <r>
    <x v="180"/>
    <x v="0"/>
    <x v="0"/>
    <n v="2"/>
    <n v="2"/>
    <n v="1"/>
    <n v="3"/>
    <n v="2"/>
    <n v="2"/>
    <n v="1.9"/>
    <n v="3.9"/>
    <x v="1"/>
    <x v="0"/>
  </r>
  <r>
    <x v="181"/>
    <x v="0"/>
    <x v="0"/>
    <n v="3"/>
    <n v="3"/>
    <n v="4"/>
    <n v="4"/>
    <n v="3"/>
    <n v="4"/>
    <n v="3.7"/>
    <n v="6.7"/>
    <x v="3"/>
    <x v="0"/>
  </r>
  <r>
    <x v="182"/>
    <x v="0"/>
    <x v="0"/>
    <n v="2"/>
    <n v="2"/>
    <n v="2"/>
    <n v="1"/>
    <n v="2"/>
    <n v="2"/>
    <n v="1.8"/>
    <n v="3.8"/>
    <x v="1"/>
    <x v="0"/>
  </r>
  <r>
    <x v="183"/>
    <x v="0"/>
    <x v="0"/>
    <n v="2"/>
    <n v="3"/>
    <n v="2"/>
    <n v="3"/>
    <n v="3"/>
    <n v="3"/>
    <n v="2.7"/>
    <n v="4.7"/>
    <x v="0"/>
    <x v="0"/>
  </r>
  <r>
    <x v="184"/>
    <x v="0"/>
    <x v="0"/>
    <n v="2"/>
    <n v="2"/>
    <n v="2"/>
    <n v="2"/>
    <n v="3"/>
    <n v="3"/>
    <n v="2.4"/>
    <n v="4.4000000000000004"/>
    <x v="0"/>
    <x v="0"/>
  </r>
  <r>
    <x v="185"/>
    <x v="0"/>
    <x v="0"/>
    <n v="3"/>
    <n v="1"/>
    <n v="4"/>
    <n v="2"/>
    <n v="1"/>
    <n v="4"/>
    <n v="2.7"/>
    <n v="5.7"/>
    <x v="0"/>
    <x v="0"/>
  </r>
  <r>
    <x v="186"/>
    <x v="0"/>
    <x v="0"/>
    <n v="1"/>
    <n v="1"/>
    <n v="4"/>
    <n v="1"/>
    <n v="3"/>
    <n v="1"/>
    <n v="2.2999999999999998"/>
    <n v="3.3"/>
    <x v="1"/>
    <x v="0"/>
  </r>
  <r>
    <x v="187"/>
    <x v="4"/>
    <x v="0"/>
    <n v="1"/>
    <n v="1"/>
    <n v="1"/>
    <n v="1"/>
    <n v="1"/>
    <n v="1"/>
    <n v="1"/>
    <n v="2"/>
    <x v="1"/>
    <x v="0"/>
  </r>
  <r>
    <x v="188"/>
    <x v="0"/>
    <x v="0"/>
    <n v="2"/>
    <n v="2"/>
    <n v="3"/>
    <n v="2"/>
    <n v="2"/>
    <n v="2"/>
    <n v="2.2999999999999998"/>
    <n v="4.3"/>
    <x v="0"/>
    <x v="0"/>
  </r>
  <r>
    <x v="189"/>
    <x v="0"/>
    <x v="0"/>
    <n v="2"/>
    <n v="3"/>
    <n v="3"/>
    <n v="4"/>
    <n v="3"/>
    <n v="3"/>
    <n v="3.2"/>
    <n v="5.2"/>
    <x v="0"/>
    <x v="0"/>
  </r>
  <r>
    <x v="190"/>
    <x v="1"/>
    <x v="0"/>
    <n v="3"/>
    <n v="2"/>
    <n v="3"/>
    <n v="3"/>
    <n v="2"/>
    <n v="4"/>
    <n v="2.9"/>
    <n v="5.9"/>
    <x v="0"/>
    <x v="0"/>
  </r>
  <r>
    <x v="191"/>
    <x v="0"/>
    <x v="0"/>
    <n v="1"/>
    <n v="1"/>
    <n v="2"/>
    <n v="1"/>
    <n v="2"/>
    <n v="2"/>
    <n v="1.7"/>
    <n v="2.7"/>
    <x v="1"/>
    <x v="0"/>
  </r>
  <r>
    <x v="192"/>
    <x v="0"/>
    <x v="0"/>
    <n v="2"/>
    <n v="1"/>
    <n v="2"/>
    <n v="3"/>
    <n v="4"/>
    <n v="2"/>
    <n v="2.5"/>
    <n v="4.5"/>
    <x v="0"/>
    <x v="0"/>
  </r>
  <r>
    <x v="193"/>
    <x v="0"/>
    <x v="0"/>
    <n v="2"/>
    <n v="2"/>
    <n v="1"/>
    <n v="4"/>
    <n v="2"/>
    <n v="4"/>
    <n v="2.5"/>
    <n v="4.5"/>
    <x v="0"/>
    <x v="0"/>
  </r>
  <r>
    <x v="194"/>
    <x v="0"/>
    <x v="0"/>
    <n v="2"/>
    <n v="4"/>
    <n v="4"/>
    <n v="2"/>
    <n v="4"/>
    <n v="3"/>
    <n v="3.4"/>
    <n v="5.4"/>
    <x v="0"/>
    <x v="0"/>
  </r>
  <r>
    <x v="195"/>
    <x v="0"/>
    <x v="0"/>
    <n v="1"/>
    <n v="1"/>
    <n v="2"/>
    <n v="1"/>
    <n v="2"/>
    <n v="2"/>
    <n v="1.7"/>
    <n v="2.7"/>
    <x v="1"/>
    <x v="0"/>
  </r>
  <r>
    <x v="196"/>
    <x v="0"/>
    <x v="0"/>
    <n v="2"/>
    <n v="2"/>
    <n v="3"/>
    <n v="2"/>
    <n v="3"/>
    <n v="3"/>
    <n v="2.7"/>
    <n v="4.7"/>
    <x v="0"/>
    <x v="0"/>
  </r>
  <r>
    <x v="197"/>
    <x v="0"/>
    <x v="0"/>
    <n v="1"/>
    <n v="1"/>
    <n v="2"/>
    <n v="1"/>
    <n v="1"/>
    <n v="1"/>
    <n v="1.3"/>
    <n v="2.2999999999999998"/>
    <x v="1"/>
    <x v="0"/>
  </r>
  <r>
    <x v="198"/>
    <x v="2"/>
    <x v="1"/>
    <n v="1"/>
    <n v="1"/>
    <n v="2"/>
    <n v="1"/>
    <n v="4"/>
    <n v="1"/>
    <n v="1.9"/>
    <n v="2.9"/>
    <x v="1"/>
    <x v="0"/>
  </r>
  <r>
    <x v="199"/>
    <x v="2"/>
    <x v="0"/>
    <n v="2"/>
    <n v="2"/>
    <n v="3"/>
    <n v="2"/>
    <n v="1"/>
    <n v="3"/>
    <n v="2.2999999999999998"/>
    <n v="4.3"/>
    <x v="0"/>
    <x v="0"/>
  </r>
  <r>
    <x v="200"/>
    <x v="0"/>
    <x v="0"/>
    <n v="1"/>
    <n v="3"/>
    <n v="1"/>
    <n v="1"/>
    <n v="2"/>
    <n v="1"/>
    <n v="1.4"/>
    <n v="2.4"/>
    <x v="1"/>
    <x v="0"/>
  </r>
  <r>
    <x v="201"/>
    <x v="0"/>
    <x v="0"/>
    <n v="2"/>
    <n v="2"/>
    <n v="3"/>
    <n v="1"/>
    <n v="3"/>
    <n v="3"/>
    <n v="2.5"/>
    <n v="4.5"/>
    <x v="0"/>
    <x v="0"/>
  </r>
  <r>
    <x v="202"/>
    <x v="0"/>
    <x v="0"/>
    <n v="1"/>
    <n v="2"/>
    <n v="1"/>
    <n v="4"/>
    <n v="2"/>
    <n v="2"/>
    <n v="2.1"/>
    <n v="3.1"/>
    <x v="1"/>
    <x v="0"/>
  </r>
  <r>
    <x v="203"/>
    <x v="0"/>
    <x v="0"/>
    <n v="2"/>
    <n v="1"/>
    <n v="2"/>
    <n v="2"/>
    <n v="2"/>
    <n v="3"/>
    <n v="2.1"/>
    <n v="4.0999999999999996"/>
    <x v="0"/>
    <x v="0"/>
  </r>
  <r>
    <x v="204"/>
    <x v="0"/>
    <x v="0"/>
    <n v="2"/>
    <n v="2"/>
    <n v="2"/>
    <n v="3"/>
    <n v="3"/>
    <n v="3"/>
    <n v="2.6"/>
    <n v="4.5999999999999996"/>
    <x v="0"/>
    <x v="0"/>
  </r>
  <r>
    <x v="205"/>
    <x v="4"/>
    <x v="0"/>
    <n v="3"/>
    <n v="1"/>
    <n v="4"/>
    <n v="3"/>
    <n v="4"/>
    <n v="2"/>
    <n v="3.1"/>
    <n v="6.1"/>
    <x v="3"/>
    <x v="0"/>
  </r>
  <r>
    <x v="206"/>
    <x v="0"/>
    <x v="0"/>
    <n v="2"/>
    <n v="1"/>
    <n v="4"/>
    <n v="1"/>
    <n v="4"/>
    <n v="1"/>
    <n v="2.5"/>
    <n v="4.5"/>
    <x v="0"/>
    <x v="0"/>
  </r>
  <r>
    <x v="207"/>
    <x v="0"/>
    <x v="0"/>
    <n v="1"/>
    <n v="1"/>
    <n v="4"/>
    <n v="1"/>
    <n v="4"/>
    <n v="2"/>
    <n v="2.7"/>
    <n v="3.7"/>
    <x v="1"/>
    <x v="0"/>
  </r>
  <r>
    <x v="208"/>
    <x v="0"/>
    <x v="0"/>
    <n v="1"/>
    <n v="1"/>
    <n v="2"/>
    <n v="1"/>
    <n v="4"/>
    <n v="2"/>
    <n v="2.1"/>
    <n v="3.1"/>
    <x v="1"/>
    <x v="0"/>
  </r>
  <r>
    <x v="209"/>
    <x v="1"/>
    <x v="0"/>
    <n v="4"/>
    <n v="3"/>
    <n v="4"/>
    <n v="3"/>
    <n v="3"/>
    <n v="4"/>
    <n v="3.5"/>
    <n v="7.5"/>
    <x v="2"/>
    <x v="1"/>
  </r>
  <r>
    <x v="210"/>
    <x v="0"/>
    <x v="0"/>
    <n v="1"/>
    <n v="1"/>
    <n v="1"/>
    <n v="1"/>
    <n v="2"/>
    <n v="1"/>
    <n v="1.2"/>
    <n v="2.2000000000000002"/>
    <x v="1"/>
    <x v="0"/>
  </r>
  <r>
    <x v="211"/>
    <x v="1"/>
    <x v="0"/>
    <n v="3"/>
    <n v="2"/>
    <n v="4"/>
    <n v="3"/>
    <n v="3"/>
    <n v="4"/>
    <n v="3.4"/>
    <n v="6.4"/>
    <x v="3"/>
    <x v="0"/>
  </r>
  <r>
    <x v="212"/>
    <x v="2"/>
    <x v="0"/>
    <n v="3"/>
    <n v="3"/>
    <n v="3"/>
    <n v="3"/>
    <n v="4"/>
    <n v="4"/>
    <n v="3.4"/>
    <n v="6.4"/>
    <x v="3"/>
    <x v="0"/>
  </r>
  <r>
    <x v="213"/>
    <x v="3"/>
    <x v="1"/>
    <n v="1"/>
    <n v="1"/>
    <n v="2"/>
    <n v="3"/>
    <n v="4"/>
    <n v="1"/>
    <n v="2.2999999999999998"/>
    <n v="3.3"/>
    <x v="1"/>
    <x v="0"/>
  </r>
  <r>
    <x v="214"/>
    <x v="0"/>
    <x v="0"/>
    <n v="1"/>
    <n v="1"/>
    <n v="2"/>
    <n v="1"/>
    <n v="2"/>
    <n v="1"/>
    <n v="1.5"/>
    <n v="2.5"/>
    <x v="1"/>
    <x v="0"/>
  </r>
  <r>
    <x v="215"/>
    <x v="3"/>
    <x v="1"/>
    <n v="1"/>
    <n v="1"/>
    <n v="1"/>
    <n v="1"/>
    <n v="4"/>
    <n v="1"/>
    <n v="1.6"/>
    <n v="2.6"/>
    <x v="1"/>
    <x v="0"/>
  </r>
  <r>
    <x v="216"/>
    <x v="0"/>
    <x v="0"/>
    <n v="2"/>
    <n v="2"/>
    <n v="2"/>
    <n v="1"/>
    <n v="3"/>
    <n v="3"/>
    <n v="2.2000000000000002"/>
    <n v="4.2"/>
    <x v="0"/>
    <x v="0"/>
  </r>
  <r>
    <x v="217"/>
    <x v="2"/>
    <x v="0"/>
    <n v="3"/>
    <n v="2"/>
    <n v="4"/>
    <n v="4"/>
    <n v="2"/>
    <n v="4"/>
    <n v="3.4"/>
    <n v="6.4"/>
    <x v="3"/>
    <x v="0"/>
  </r>
  <r>
    <x v="218"/>
    <x v="0"/>
    <x v="0"/>
    <n v="3"/>
    <n v="1"/>
    <n v="4"/>
    <n v="1"/>
    <n v="4"/>
    <n v="3"/>
    <n v="2.9"/>
    <n v="5.9"/>
    <x v="3"/>
    <x v="0"/>
  </r>
  <r>
    <x v="219"/>
    <x v="0"/>
    <x v="0"/>
    <n v="2"/>
    <n v="1"/>
    <n v="3"/>
    <n v="4"/>
    <n v="4"/>
    <n v="3"/>
    <n v="3.2"/>
    <n v="5.2"/>
    <x v="0"/>
    <x v="0"/>
  </r>
  <r>
    <x v="220"/>
    <x v="1"/>
    <x v="0"/>
    <n v="2"/>
    <n v="2"/>
    <n v="2"/>
    <n v="3"/>
    <n v="2"/>
    <n v="3"/>
    <n v="2.4"/>
    <n v="4.4000000000000004"/>
    <x v="0"/>
    <x v="0"/>
  </r>
  <r>
    <x v="221"/>
    <x v="0"/>
    <x v="0"/>
    <n v="2"/>
    <n v="1"/>
    <n v="1"/>
    <n v="3"/>
    <n v="2"/>
    <n v="3"/>
    <n v="2"/>
    <n v="4"/>
    <x v="1"/>
    <x v="0"/>
  </r>
  <r>
    <x v="222"/>
    <x v="0"/>
    <x v="0"/>
    <n v="3"/>
    <n v="1"/>
    <n v="2"/>
    <n v="2"/>
    <n v="1"/>
    <n v="3"/>
    <n v="1.9"/>
    <n v="4.9000000000000004"/>
    <x v="0"/>
    <x v="0"/>
  </r>
  <r>
    <x v="223"/>
    <x v="4"/>
    <x v="0"/>
    <n v="1"/>
    <n v="1"/>
    <n v="2"/>
    <n v="1"/>
    <n v="1"/>
    <n v="1"/>
    <n v="1.3"/>
    <n v="2.2999999999999998"/>
    <x v="1"/>
    <x v="0"/>
  </r>
  <r>
    <x v="224"/>
    <x v="3"/>
    <x v="1"/>
    <n v="1"/>
    <n v="1"/>
    <n v="1"/>
    <n v="1"/>
    <n v="3"/>
    <n v="1"/>
    <n v="1.4"/>
    <n v="2.4"/>
    <x v="1"/>
    <x v="0"/>
  </r>
  <r>
    <x v="225"/>
    <x v="0"/>
    <x v="0"/>
    <n v="2"/>
    <n v="1"/>
    <n v="3"/>
    <n v="1"/>
    <n v="4"/>
    <n v="2"/>
    <n v="2.4"/>
    <n v="4.4000000000000004"/>
    <x v="0"/>
    <x v="0"/>
  </r>
  <r>
    <x v="226"/>
    <x v="0"/>
    <x v="0"/>
    <n v="1"/>
    <n v="1"/>
    <n v="2"/>
    <n v="1"/>
    <n v="1"/>
    <n v="3"/>
    <n v="1.7"/>
    <n v="2.7"/>
    <x v="1"/>
    <x v="0"/>
  </r>
  <r>
    <x v="227"/>
    <x v="2"/>
    <x v="0"/>
    <n v="2"/>
    <n v="2"/>
    <n v="2"/>
    <n v="2"/>
    <n v="2"/>
    <n v="3"/>
    <n v="2.2000000000000002"/>
    <n v="4.2"/>
    <x v="0"/>
    <x v="0"/>
  </r>
  <r>
    <x v="228"/>
    <x v="1"/>
    <x v="0"/>
    <n v="3"/>
    <n v="2"/>
    <n v="4"/>
    <n v="3"/>
    <n v="2"/>
    <n v="4"/>
    <n v="3.2"/>
    <n v="6.2"/>
    <x v="3"/>
    <x v="0"/>
  </r>
  <r>
    <x v="229"/>
    <x v="1"/>
    <x v="0"/>
    <n v="1"/>
    <n v="2"/>
    <n v="3"/>
    <n v="4"/>
    <n v="2"/>
    <n v="1"/>
    <n v="2.5"/>
    <n v="3.5"/>
    <x v="1"/>
    <x v="0"/>
  </r>
  <r>
    <x v="230"/>
    <x v="0"/>
    <x v="0"/>
    <n v="2"/>
    <n v="1"/>
    <n v="4"/>
    <n v="2"/>
    <n v="3"/>
    <n v="1"/>
    <n v="2.5"/>
    <n v="4.5"/>
    <x v="0"/>
    <x v="0"/>
  </r>
  <r>
    <x v="231"/>
    <x v="2"/>
    <x v="0"/>
    <n v="1"/>
    <n v="1"/>
    <n v="1"/>
    <n v="2"/>
    <n v="1"/>
    <n v="2"/>
    <n v="1.4"/>
    <n v="2.4"/>
    <x v="1"/>
    <x v="0"/>
  </r>
  <r>
    <x v="232"/>
    <x v="0"/>
    <x v="0"/>
    <n v="3"/>
    <n v="3"/>
    <n v="4"/>
    <n v="4"/>
    <n v="3"/>
    <n v="4"/>
    <n v="3.7"/>
    <n v="6.7"/>
    <x v="3"/>
    <x v="1"/>
  </r>
  <r>
    <x v="233"/>
    <x v="0"/>
    <x v="0"/>
    <n v="1"/>
    <n v="1"/>
    <n v="1"/>
    <n v="1"/>
    <n v="1"/>
    <n v="2"/>
    <n v="1.2"/>
    <n v="2.2000000000000002"/>
    <x v="1"/>
    <x v="0"/>
  </r>
  <r>
    <x v="234"/>
    <x v="2"/>
    <x v="1"/>
    <n v="3"/>
    <n v="1"/>
    <n v="4"/>
    <n v="3"/>
    <n v="4"/>
    <n v="2"/>
    <n v="3.1"/>
    <n v="6.1"/>
    <x v="3"/>
    <x v="1"/>
  </r>
  <r>
    <x v="235"/>
    <x v="0"/>
    <x v="0"/>
    <n v="1"/>
    <n v="1"/>
    <n v="2"/>
    <n v="1"/>
    <n v="4"/>
    <n v="1"/>
    <n v="1.9"/>
    <n v="2.9"/>
    <x v="1"/>
    <x v="0"/>
  </r>
  <r>
    <x v="236"/>
    <x v="0"/>
    <x v="0"/>
    <n v="1"/>
    <n v="1"/>
    <n v="1"/>
    <n v="1"/>
    <n v="2"/>
    <n v="2"/>
    <n v="1.4"/>
    <n v="2.4"/>
    <x v="1"/>
    <x v="0"/>
  </r>
  <r>
    <x v="237"/>
    <x v="0"/>
    <x v="0"/>
    <n v="1"/>
    <n v="3"/>
    <n v="2"/>
    <n v="4"/>
    <n v="3"/>
    <n v="2"/>
    <n v="2.7"/>
    <n v="3.7"/>
    <x v="1"/>
    <x v="0"/>
  </r>
  <r>
    <x v="238"/>
    <x v="0"/>
    <x v="0"/>
    <n v="2"/>
    <n v="1"/>
    <n v="3"/>
    <n v="1"/>
    <n v="2"/>
    <n v="2"/>
    <n v="2"/>
    <n v="4"/>
    <x v="0"/>
    <x v="0"/>
  </r>
  <r>
    <x v="239"/>
    <x v="0"/>
    <x v="0"/>
    <n v="1"/>
    <n v="0"/>
    <n v="1"/>
    <n v="4"/>
    <n v="1"/>
    <n v="1"/>
    <n v="1.5"/>
    <n v="2.5"/>
    <x v="1"/>
    <x v="0"/>
  </r>
  <r>
    <x v="240"/>
    <x v="0"/>
    <x v="0"/>
    <n v="3"/>
    <n v="2"/>
    <n v="4"/>
    <n v="3"/>
    <n v="3"/>
    <n v="4"/>
    <n v="3.4"/>
    <n v="6.4"/>
    <x v="3"/>
    <x v="0"/>
  </r>
  <r>
    <x v="241"/>
    <x v="0"/>
    <x v="0"/>
    <n v="1"/>
    <n v="1"/>
    <n v="2"/>
    <n v="1"/>
    <n v="2"/>
    <n v="1"/>
    <n v="1.5"/>
    <n v="2.5"/>
    <x v="1"/>
    <x v="0"/>
  </r>
  <r>
    <x v="242"/>
    <x v="0"/>
    <x v="0"/>
    <n v="1"/>
    <n v="1"/>
    <n v="1"/>
    <n v="4"/>
    <n v="1"/>
    <n v="1"/>
    <n v="1.6"/>
    <n v="2.6"/>
    <x v="1"/>
    <x v="0"/>
  </r>
  <r>
    <x v="243"/>
    <x v="0"/>
    <x v="0"/>
    <n v="1"/>
    <n v="1"/>
    <n v="3"/>
    <n v="1"/>
    <n v="3"/>
    <n v="1"/>
    <n v="2"/>
    <n v="3"/>
    <x v="1"/>
    <x v="0"/>
  </r>
  <r>
    <x v="244"/>
    <x v="0"/>
    <x v="0"/>
    <n v="1"/>
    <n v="1"/>
    <n v="3"/>
    <n v="1"/>
    <n v="4"/>
    <n v="1"/>
    <n v="2.2000000000000002"/>
    <n v="3.2"/>
    <x v="1"/>
    <x v="0"/>
  </r>
  <r>
    <x v="245"/>
    <x v="4"/>
    <x v="0"/>
    <n v="1"/>
    <n v="1"/>
    <n v="1"/>
    <n v="1"/>
    <n v="1"/>
    <n v="1"/>
    <n v="1"/>
    <n v="2"/>
    <x v="1"/>
    <x v="0"/>
  </r>
  <r>
    <x v="246"/>
    <x v="0"/>
    <x v="0"/>
    <n v="2"/>
    <n v="1"/>
    <n v="2"/>
    <n v="4"/>
    <n v="4"/>
    <n v="2"/>
    <n v="2.7"/>
    <n v="4.7"/>
    <x v="0"/>
    <x v="0"/>
  </r>
  <r>
    <x v="247"/>
    <x v="0"/>
    <x v="0"/>
    <n v="3"/>
    <n v="2"/>
    <n v="3"/>
    <n v="1"/>
    <n v="3"/>
    <n v="4"/>
    <n v="2.7"/>
    <n v="5.7"/>
    <x v="0"/>
    <x v="0"/>
  </r>
  <r>
    <x v="248"/>
    <x v="0"/>
    <x v="0"/>
    <n v="1"/>
    <n v="1"/>
    <n v="1"/>
    <n v="1"/>
    <n v="2"/>
    <n v="1"/>
    <n v="1.2"/>
    <n v="2.2000000000000002"/>
    <x v="1"/>
    <x v="0"/>
  </r>
  <r>
    <x v="249"/>
    <x v="0"/>
    <x v="0"/>
    <n v="1"/>
    <n v="1"/>
    <n v="1"/>
    <n v="3"/>
    <n v="2"/>
    <n v="2"/>
    <n v="1.8"/>
    <n v="2.8"/>
    <x v="1"/>
    <x v="0"/>
  </r>
  <r>
    <x v="250"/>
    <x v="0"/>
    <x v="0"/>
    <n v="4"/>
    <n v="4"/>
    <n v="4"/>
    <n v="4"/>
    <n v="4"/>
    <n v="4"/>
    <n v="4"/>
    <n v="8"/>
    <x v="2"/>
    <x v="1"/>
  </r>
  <r>
    <x v="251"/>
    <x v="0"/>
    <x v="0"/>
    <n v="2"/>
    <n v="2"/>
    <n v="2"/>
    <n v="2"/>
    <n v="3"/>
    <n v="2"/>
    <n v="2.2000000000000002"/>
    <n v="4.2"/>
    <x v="0"/>
    <x v="0"/>
  </r>
  <r>
    <x v="252"/>
    <x v="0"/>
    <x v="0"/>
    <n v="1"/>
    <n v="1"/>
    <n v="1"/>
    <n v="1"/>
    <n v="3"/>
    <n v="1"/>
    <n v="1.4"/>
    <n v="2.4"/>
    <x v="1"/>
    <x v="0"/>
  </r>
  <r>
    <x v="253"/>
    <x v="0"/>
    <x v="0"/>
    <n v="3"/>
    <n v="1"/>
    <n v="3"/>
    <n v="3"/>
    <n v="4"/>
    <n v="3"/>
    <n v="3"/>
    <n v="6"/>
    <x v="3"/>
    <x v="0"/>
  </r>
  <r>
    <x v="254"/>
    <x v="0"/>
    <x v="0"/>
    <n v="2"/>
    <n v="1"/>
    <n v="2"/>
    <n v="3"/>
    <n v="3"/>
    <n v="2"/>
    <n v="2.2999999999999998"/>
    <n v="4.3"/>
    <x v="0"/>
    <x v="0"/>
  </r>
  <r>
    <x v="255"/>
    <x v="0"/>
    <x v="0"/>
    <n v="3"/>
    <n v="2"/>
    <n v="4"/>
    <n v="4"/>
    <n v="4"/>
    <n v="4"/>
    <n v="3.8"/>
    <n v="6.8"/>
    <x v="3"/>
    <x v="0"/>
  </r>
  <r>
    <x v="256"/>
    <x v="4"/>
    <x v="0"/>
    <n v="2"/>
    <n v="1"/>
    <n v="4"/>
    <n v="4"/>
    <n v="4"/>
    <n v="3"/>
    <n v="3.5"/>
    <n v="5.5"/>
    <x v="0"/>
    <x v="0"/>
  </r>
  <r>
    <x v="257"/>
    <x v="0"/>
    <x v="0"/>
    <n v="1"/>
    <n v="1"/>
    <n v="2"/>
    <n v="1"/>
    <n v="3"/>
    <n v="2"/>
    <n v="1.9"/>
    <n v="2.9"/>
    <x v="1"/>
    <x v="0"/>
  </r>
  <r>
    <x v="258"/>
    <x v="0"/>
    <x v="0"/>
    <n v="3"/>
    <n v="2"/>
    <n v="4"/>
    <n v="2"/>
    <n v="3"/>
    <n v="3"/>
    <n v="3"/>
    <n v="6"/>
    <x v="3"/>
    <x v="0"/>
  </r>
  <r>
    <x v="259"/>
    <x v="0"/>
    <x v="0"/>
    <n v="2"/>
    <n v="1"/>
    <n v="4"/>
    <n v="3"/>
    <n v="4"/>
    <n v="3"/>
    <n v="3.3"/>
    <n v="5.3"/>
    <x v="0"/>
    <x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154">
  <r>
    <n v="1904000118"/>
    <s v="CARTEIRA DE PECÚLIOS"/>
    <s v="CAPEC"/>
    <x v="0"/>
    <s v="PREVI/BB"/>
    <n v="124593"/>
    <e v="#N/A"/>
    <e v="#N/A"/>
    <x v="0"/>
  </r>
  <r>
    <n v="1967000174"/>
    <s v="PLANO DE BENEFÍCIOS DEFINIDOS"/>
    <s v="PLANO BD"/>
    <x v="0"/>
    <s v="CAPEF"/>
    <n v="11345"/>
    <s v="ATIVO - EM EXTINÇÃO"/>
    <s v="LC108/109"/>
    <x v="1"/>
  </r>
  <r>
    <n v="1970000147"/>
    <s v="PLANO PETROS DO SISTEMA PETROBRAS NÃO REPACTUADOS"/>
    <s v="PLANO PETROS NÃO REPACTUADOS"/>
    <x v="0"/>
    <s v="PETROS"/>
    <n v="27108"/>
    <s v="ATIVO - EM EXTINÇÃO"/>
    <s v="LC108/109"/>
    <x v="0"/>
  </r>
  <r>
    <n v="1971000183"/>
    <s v="PLANO DE BENEFÍCIO DEFINIDO"/>
    <s v="PLANO BD"/>
    <x v="0"/>
    <s v="REAL GRANDEZA"/>
    <n v="19874"/>
    <s v="ATIVO - EM EXTINÇÃO"/>
    <s v="LC108/109"/>
    <x v="0"/>
  </r>
  <r>
    <n v="1971000256"/>
    <s v="PLANO DE BENEFÍCIOS PLENUS"/>
    <s v="PLENUS"/>
    <x v="0"/>
    <s v="PREVHAB"/>
    <n v="952"/>
    <s v="ATIVO - EM FUNCIONAMENTO"/>
    <s v="LC109"/>
    <x v="2"/>
  </r>
  <r>
    <n v="1972000111"/>
    <s v="PLANO DE COMPLEMENTAÇÃO DE APOSENTADORIA - PCA"/>
    <s v="PCA"/>
    <x v="0"/>
    <s v="BRASILETROS"/>
    <n v="2647"/>
    <s v="ATIVO - EM EXTINÇÃO"/>
    <s v="LC109"/>
    <x v="3"/>
  </r>
  <r>
    <n v="1973000156"/>
    <s v="PLANO DE BENEFÍCIO DEFINIDO"/>
    <s v="PLANO BD"/>
    <x v="0"/>
    <s v="VALIA"/>
    <n v="28878"/>
    <s v="ATIVO - EM EXTINÇÃO"/>
    <s v="LC109"/>
    <x v="0"/>
  </r>
  <r>
    <n v="1974000192"/>
    <s v="PLANO ULTRAPREV DE SUPLEMENTAÇÃO DE BENEFÍCIOS"/>
    <s v="ULTRAPREV"/>
    <x v="1"/>
    <s v="ULTRAPREV"/>
    <n v="9265"/>
    <s v="ATIVO - EM FUNCIONAMENTO"/>
    <s v="LC109"/>
    <x v="3"/>
  </r>
  <r>
    <n v="1974000265"/>
    <s v="PLANO DE BENEFÍCIO DEFINIDO ELOS/ELETROSUL"/>
    <s v="BD-ELOS/ELETROSUL"/>
    <x v="0"/>
    <s v="ELOS"/>
    <n v="1832"/>
    <s v="ATIVO - EM EXTINÇÃO"/>
    <s v="LC109"/>
    <x v="3"/>
  </r>
  <r>
    <n v="1974000338"/>
    <s v="PLANO BD - ELOS/ENGIE"/>
    <s v="BD-ELOS/ENGIE"/>
    <x v="0"/>
    <s v="ELOS"/>
    <n v="3404"/>
    <s v="ATIVO - EM EXTINÇÃO"/>
    <s v="LC109"/>
    <x v="3"/>
  </r>
  <r>
    <n v="1974000419"/>
    <s v="PLANO DE BENEFÍCIOS A/B"/>
    <s v="PLANO A/B"/>
    <x v="0"/>
    <s v="BRASLIGHT"/>
    <n v="3564"/>
    <s v="ATIVO - EM EXTINÇÃO"/>
    <s v="LC109"/>
    <x v="1"/>
  </r>
  <r>
    <n v="1974000583"/>
    <s v="PLANO DE BENEFÍCIOS PREVIDENCIÁRIOS Nº 002"/>
    <s v="PBP Nº 2"/>
    <x v="0"/>
    <s v="NÉOS"/>
    <n v="2719"/>
    <s v="ATIVO - EM FUNCIONAMENTO"/>
    <s v="LC109"/>
    <x v="1"/>
  </r>
  <r>
    <n v="1975000218"/>
    <s v="PLANO DE BENEFÍCIO DEFINIDO"/>
    <s v="PBD"/>
    <x v="0"/>
    <s v="PREVIDÊNCIA USIMINAS"/>
    <n v="19166"/>
    <s v="ATIVO - EM EXTINÇÃO"/>
    <s v="LC109"/>
    <x v="1"/>
  </r>
  <r>
    <n v="1976000165"/>
    <s v="PLANO DE BENEFÍCIOS I"/>
    <s v="PLANO DE BENEFÍCIOS I"/>
    <x v="0"/>
    <s v="SILIUS"/>
    <n v="534"/>
    <s v="ATIVO - EM FUNCIONAMENTO"/>
    <s v="LC108/109"/>
    <x v="2"/>
  </r>
  <r>
    <n v="1976000238"/>
    <s v="PLANO EX-AUTÁRQUICOS DE BENEFÍCIO"/>
    <s v="PLANO EX-AUTÁRQUICOS DE BENEFÍCIO"/>
    <x v="0"/>
    <s v="SILIUS"/>
    <n v="30"/>
    <s v="ATIVO - EM EXTINÇÃO"/>
    <s v="LC108/109"/>
    <x v="2"/>
  </r>
  <r>
    <n v="1977000118"/>
    <s v="PLANO PREVIDENCIAL A"/>
    <s v="PLANO A"/>
    <x v="0"/>
    <s v="PREVIRB"/>
    <n v="2257"/>
    <s v="ATIVO - EM EXTINÇÃO"/>
    <s v="LC109"/>
    <x v="3"/>
  </r>
  <r>
    <n v="1977000274"/>
    <s v="REGULAMENTO DO PLANO DE BENEFÍCIOS - REG/REPLAN"/>
    <s v="REG/REPLAN"/>
    <x v="0"/>
    <s v="FUNCEF"/>
    <n v="98001"/>
    <s v="ATIVO - EM EXTINÇÃO"/>
    <s v="LC108/109"/>
    <x v="0"/>
  </r>
  <r>
    <n v="1978000138"/>
    <s v="REGULAMENTO GERAL"/>
    <s v="REGULAMENTO GERAL"/>
    <x v="0"/>
    <s v="ECONOMUS"/>
    <n v="20638"/>
    <s v="ATIVO - EM EXTINÇÃO"/>
    <s v="LC108/109"/>
    <x v="1"/>
  </r>
  <r>
    <n v="1978000219"/>
    <s v="REGULAMENTO COMPLEMENTAR Nº 01 DO PLANO DE BENEFICIOS"/>
    <s v="REGULAMENTO COMPLEMENTAR Nº 01"/>
    <x v="0"/>
    <s v="ECONOMUS"/>
    <n v="1748"/>
    <s v="ATIVO - EM EXTINÇÃO"/>
    <s v="LC108/109"/>
    <x v="1"/>
  </r>
  <r>
    <n v="1978000383"/>
    <s v="REGULAMENTO COMPLEMENTAR Nº 02 DO PLANO DE BENEFICIOS"/>
    <s v="REGULAMENTO COMPLEMENTAR Nº 02"/>
    <x v="0"/>
    <s v="ECONOMUS"/>
    <n v="1103"/>
    <s v="ATIVO - EM EXTINÇÃO"/>
    <s v="LC108/109"/>
    <x v="1"/>
  </r>
  <r>
    <n v="1978000456"/>
    <s v="PLANO BÁSICO DO GEIPREV"/>
    <s v="GEIPREV"/>
    <x v="0"/>
    <s v="GEIPREV"/>
    <n v="536"/>
    <s v="ATIVO - EM EXTINÇÃO"/>
    <s v="LC108/109"/>
    <x v="2"/>
  </r>
  <r>
    <n v="1978000529"/>
    <s v="PLANO DE BENEFÍCIOS PORTUS 1"/>
    <s v="PBP1"/>
    <x v="0"/>
    <s v="PORTUS"/>
    <n v="11274"/>
    <s v="ATIVO - EM FUNCIONAMENTO"/>
    <s v="LC108/109"/>
    <x v="3"/>
  </r>
  <r>
    <n v="1979000174"/>
    <s v="PLANO DE RENDA VINCULADA - PRV"/>
    <s v="PRV"/>
    <x v="0"/>
    <s v="PREVDATA"/>
    <n v="4574"/>
    <s v="ATIVO - EM EXTINÇÃO"/>
    <s v="LC108/109"/>
    <x v="3"/>
  </r>
  <r>
    <n v="1979000247"/>
    <s v="PLANO DE BENEFÍCIO DEFINIDO DA PATROCINADORA CPTM"/>
    <s v="PLANO CPTM"/>
    <x v="0"/>
    <s v="REFER"/>
    <n v="5094"/>
    <s v="ATIVO - EM FUNCIONAMENTO"/>
    <s v="LC108/109"/>
    <x v="1"/>
  </r>
  <r>
    <n v="1979000492"/>
    <s v="PLANO BÁSICO DE PREVIDÊNCIA COMPLEMENTAR - EMBRAPA"/>
    <s v="EMBRAPA  BD"/>
    <x v="0"/>
    <s v="CERES"/>
    <n v="13010"/>
    <s v="ATIVO - EM EXTINÇÃO"/>
    <s v="LC108/109"/>
    <x v="1"/>
  </r>
  <r>
    <n v="1979000565"/>
    <s v="2.EMBRATER - PLANO DE BENEFÍCIO DEFINIDO"/>
    <s v="2.EMBRATER - PLANO BD"/>
    <x v="0"/>
    <s v="CERES"/>
    <n v="74"/>
    <s v="ATIVO - EM RETIRADA DE PATROCÍNIO"/>
    <s v="LC108/109"/>
    <x v="1"/>
  </r>
  <r>
    <n v="1979000638"/>
    <s v="PLANO DE BENEFÍCIOS FAF"/>
    <s v="PLANO FAF"/>
    <x v="0"/>
    <s v="BRF PREVIDÊNCIA"/>
    <n v="34417"/>
    <s v="ATIVO - EM EXTINÇÃO"/>
    <s v="LC109"/>
    <x v="1"/>
  </r>
  <r>
    <n v="1979000719"/>
    <s v="PLANO DE BENEFÍCIOS CONAB"/>
    <s v="PLANO"/>
    <x v="0"/>
    <s v="CIBRIUS"/>
    <n v="182"/>
    <s v="ATIVO - EM EXTINÇÃO"/>
    <s v="LC108/109"/>
    <x v="3"/>
  </r>
  <r>
    <n v="1979000956"/>
    <s v="PLANO DE BENEFÍCIOS 002"/>
    <s v="PLANO N.º 002"/>
    <x v="0"/>
    <s v="ITAU UNIBANCO"/>
    <n v="4884"/>
    <s v="ATIVO - EM EXTINÇÃO"/>
    <s v="LC109"/>
    <x v="0"/>
  </r>
  <r>
    <n v="1979001138"/>
    <s v="PREVIDENCIÁRIO SUPLEMENTAR À PREVIDÊNCIA SOCIAL"/>
    <s v="PPSPS"/>
    <x v="0"/>
    <s v="SIAS"/>
    <n v="430"/>
    <s v="ATIVO - EM FUNCIONAMENTO"/>
    <s v="LC108/109"/>
    <x v="2"/>
  </r>
  <r>
    <n v="1979001219"/>
    <s v="PLANO DE BENEFÍCIOS I"/>
    <s v="PB I"/>
    <x v="0"/>
    <s v="ISBRE"/>
    <n v="1156"/>
    <s v="ATIVO - EM EXTINÇÃO"/>
    <s v="LC108/109"/>
    <x v="3"/>
  </r>
  <r>
    <n v="1979001456"/>
    <s v="PLANO ALPHA DE BENEFÍCIOS"/>
    <s v="PLANO ALPHA"/>
    <x v="0"/>
    <s v="IAJA"/>
    <n v="5025"/>
    <s v="ATIVO - EM EXTINÇÃO"/>
    <s v="LC109"/>
    <x v="3"/>
  </r>
  <r>
    <n v="1979001529"/>
    <s v="PLANO BÁSICO DE BENEFÍCIOS"/>
    <s v="PBB"/>
    <x v="0"/>
    <s v="FAPES"/>
    <n v="12511"/>
    <s v="ATIVO - EM EXTINÇÃO"/>
    <s v="LC108/109"/>
    <x v="1"/>
  </r>
  <r>
    <n v="1979001618"/>
    <s v="PLANO DE PREVIDÊNCIA COMPLEMENTAR"/>
    <s v="PPC"/>
    <x v="0"/>
    <s v="FIPECQ"/>
    <n v="3380"/>
    <s v="ATIVO - EM FUNCIONAMENTO"/>
    <s v="LC108/109"/>
    <x v="3"/>
  </r>
  <r>
    <n v="1979001774"/>
    <s v="PLANO UNIFICADO DE BENEFÍCIO DEFINIDO  BD"/>
    <s v="PLANO UNIFICADO BD"/>
    <x v="0"/>
    <s v="FUNDACAO COPEL"/>
    <n v="6519"/>
    <s v="ATIVO - EM EXTINÇÃO"/>
    <s v="LC108/109"/>
    <x v="1"/>
  </r>
  <r>
    <n v="1979001911"/>
    <s v="PLANO DE BENEFÍCIOS DEFINIDO"/>
    <s v="BD"/>
    <x v="0"/>
    <s v="CABEC"/>
    <n v="2669"/>
    <s v="ATIVO - EM EXTINÇÃO"/>
    <s v="LC109"/>
    <x v="2"/>
  </r>
  <r>
    <n v="1979002118"/>
    <s v="PLANO COMPLEMENTAR À PREVIDÊNCIA SOCIAL"/>
    <s v="BD ELETROBRÁS"/>
    <x v="0"/>
    <s v="ELETROS"/>
    <n v="2464"/>
    <s v="ATIVO - EM EXTINÇÃO"/>
    <s v="LC108/109"/>
    <x v="1"/>
  </r>
  <r>
    <n v="1979002274"/>
    <s v="PLANO BÁSICO DE BENEFÍCIOS - PBB"/>
    <s v="NUCLEOS"/>
    <x v="0"/>
    <s v="NUCLEOS"/>
    <n v="10557"/>
    <s v="ATIVO - EM EXTINÇÃO"/>
    <s v="LC108/109"/>
    <x v="3"/>
  </r>
  <r>
    <n v="1979002592"/>
    <s v="PLANO DE BENEFÍCIOS SANPREV I"/>
    <s v="PB I"/>
    <x v="0"/>
    <s v="BANESPREV"/>
    <n v="26"/>
    <s v="ATIVO - EM FUNCIONAMENTO"/>
    <s v="LC109"/>
    <x v="0"/>
  </r>
  <r>
    <n v="1979002665"/>
    <s v="PLANO DE BENEFÍCIOS I"/>
    <s v="PLANO I"/>
    <x v="2"/>
    <s v="FUSESC"/>
    <n v="1982"/>
    <s v="ATIVO - EM EXTINÇÃO"/>
    <s v="LC108/109"/>
    <x v="1"/>
  </r>
  <r>
    <n v="1979002738"/>
    <s v="PLANO DE SUPLEMENTAÇÃO DE APOSENTADORIAS E PENSÃO - PSAP/CESP B1"/>
    <s v="PSAP/CESP B1"/>
    <x v="0"/>
    <s v="FUNCESP"/>
    <n v="7840"/>
    <s v="ATIVO - EM EXTINÇÃO"/>
    <s v="LC109"/>
    <x v="0"/>
  </r>
  <r>
    <n v="1979002819"/>
    <s v="PLANO DE SUPLEMENTAÇÃO DE APOSENTADORIAS E PENSÃO PSAP/ELEKTRO"/>
    <s v="PSAP/ELEKTRO"/>
    <x v="0"/>
    <s v="FUNCESP"/>
    <n v="9959"/>
    <s v="ATIVO - EM FUNCIONAMENTO"/>
    <s v="LC109"/>
    <x v="0"/>
  </r>
  <r>
    <n v="1979002983"/>
    <s v="PLANO DE SUPLEMENTAÇÃO DE APOSENTADORIAS E PENSÃO - RIO PARANAPANEMA ENERGIA"/>
    <s v="PSAP/RIO PARANAPANEMA ENERGIA"/>
    <x v="0"/>
    <s v="FUNCESP"/>
    <n v="887"/>
    <s v="ATIVO - EM FUNCIONAMENTO"/>
    <s v="LC109"/>
    <x v="0"/>
  </r>
  <r>
    <n v="1979003092"/>
    <s v="PLANO DE SUPLEMENTAÇÃO DE APOSENTADORIAS E PENSÃO PSAP/AES B"/>
    <s v="PSAP/AES BRASIL"/>
    <x v="0"/>
    <s v="FUNCESP"/>
    <n v="1300"/>
    <s v="ATIVO - EM EXTINÇÃO"/>
    <s v="LC109"/>
    <x v="0"/>
  </r>
  <r>
    <n v="1979003165"/>
    <s v="PLANO DE SUPLEMENTAÇÃO DE APOSENTADORIAS E PENSÃO-CTEEP"/>
    <s v="PSAP/CTEEP"/>
    <x v="0"/>
    <s v="FUNCESP"/>
    <n v="8031"/>
    <s v="ATIVO - EM FUNCIONAMENTO"/>
    <s v="LC109"/>
    <x v="0"/>
  </r>
  <r>
    <n v="1979003238"/>
    <s v="PLANO DE PREVIDÊNCIA COMPLEMENTAR CPFL - PPCPFL"/>
    <s v="PPCPFL"/>
    <x v="2"/>
    <s v="FUNCESP"/>
    <n v="17801"/>
    <s v="ATIVO - EM EXTINÇÃO"/>
    <s v="LC109"/>
    <x v="0"/>
  </r>
  <r>
    <n v="1979003319"/>
    <s v="PLANO DE APOSENTADORIAS E PENSÃO CV DOS EMPREGADOS DA FUNDAÇÃO CESP - PAP - CV"/>
    <s v="PAP-CV"/>
    <x v="2"/>
    <s v="FUNCESP"/>
    <n v="1620"/>
    <s v="ATIVO - EM FUNCIONAMENTO"/>
    <s v="LC109"/>
    <x v="0"/>
  </r>
  <r>
    <n v="1979003483"/>
    <s v="PLANO RP2 - (EX-MINASCAIXA)"/>
    <s v="PREVIMINAS"/>
    <x v="0"/>
    <s v="FUNDAÇÃO LIBERTAS"/>
    <n v="0"/>
    <e v="#N/A"/>
    <e v="#N/A"/>
    <x v="1"/>
  </r>
  <r>
    <n v="1979003556"/>
    <s v="PLANO DE BENEFÍCIOS I"/>
    <s v="PB1"/>
    <x v="0"/>
    <s v="PREVIDÊNCIA USIMINAS"/>
    <n v="13875"/>
    <s v="ATIVO - EM EXTINÇÃO"/>
    <s v="LC109"/>
    <x v="1"/>
  </r>
  <r>
    <n v="1979003629"/>
    <s v="PLANO DE BENEFÍCIOS PREVIDENCIÁRIOS - BDMG"/>
    <s v="BDMG"/>
    <x v="0"/>
    <s v="DESBAN"/>
    <n v="1611"/>
    <s v="ATIVO - EM EXTINÇÃO"/>
    <s v="LC108/109"/>
    <x v="3"/>
  </r>
  <r>
    <n v="1979003718"/>
    <s v="PLANO DE BENEFÍCIO DEFINIDO"/>
    <s v="PLANO BD"/>
    <x v="0"/>
    <s v="ITAUSAINDL"/>
    <n v="795"/>
    <s v="ATIVO - EM EXTINÇÃO"/>
    <s v="LC109"/>
    <x v="3"/>
  </r>
  <r>
    <n v="1979003874"/>
    <s v="PLANO DE BENEFÍCIOS BD NÚMERO 001"/>
    <s v="BD 001 FUNCORSAN"/>
    <x v="0"/>
    <s v="FUNDACAO CORSAN"/>
    <n v="16490"/>
    <s v="ATIVO - EM FUNCIONAMENTO"/>
    <s v="LC108/109"/>
    <x v="3"/>
  </r>
  <r>
    <n v="1979003947"/>
    <s v="PLANO DE BENEFÍCIO DEFINIDO CIFRÃO - PBDC"/>
    <s v="CIFRÃO"/>
    <x v="0"/>
    <s v="CIFRAO"/>
    <n v="931"/>
    <s v="ATIVO - EM EXTINÇÃO"/>
    <s v="LC108/109"/>
    <x v="2"/>
  </r>
  <r>
    <n v="1979004056"/>
    <s v="PLANO DE APOSENTADORIA COMPLEMENTAR"/>
    <s v="PAC"/>
    <x v="0"/>
    <s v="ITAU UNIBANCO"/>
    <n v="7573"/>
    <s v="ATIVO - EM EXTINÇÃO"/>
    <s v="LC109"/>
    <x v="0"/>
  </r>
  <r>
    <n v="1979004374"/>
    <s v="PLANO II DA RGE"/>
    <s v="II DA RGE"/>
    <x v="0"/>
    <s v="FAMILIA PREVIDENCIA"/>
    <n v="1344"/>
    <s v="ATIVO - EM EXTINÇÃO"/>
    <s v="LC109"/>
    <x v="1"/>
  </r>
  <r>
    <n v="1979004447"/>
    <s v="PLANO ÚNICO DA CEEE"/>
    <s v="ÚNICO DA CEEE"/>
    <x v="0"/>
    <s v="FAMILIA PREVIDENCIA"/>
    <n v="6715"/>
    <s v="ATIVO - EM EXTINÇÃO"/>
    <s v="LC109"/>
    <x v="1"/>
  </r>
  <r>
    <n v="1979004511"/>
    <s v="PLANO ÚNICO DA CGTEE"/>
    <s v="ÚNICO DA CGTEE"/>
    <x v="0"/>
    <s v="ELOS"/>
    <n v="1069"/>
    <s v="ATIVO - EM FUNCIONAMENTO"/>
    <s v="LC109"/>
    <x v="3"/>
  </r>
  <r>
    <n v="1979004692"/>
    <s v="PLANO I DA RGE"/>
    <s v="I DA RGE"/>
    <x v="0"/>
    <s v="FAMILIA PREVIDENCIA"/>
    <n v="808"/>
    <s v="ATIVO - EM EXTINÇÃO"/>
    <s v="LC109"/>
    <x v="1"/>
  </r>
  <r>
    <n v="1979004765"/>
    <s v="PLANO DE BENEFÍCIOS I"/>
    <s v="PBI"/>
    <x v="0"/>
    <s v="BANRISUL/FBSS"/>
    <n v="4609"/>
    <s v="ATIVO - EM EXTINÇÃO"/>
    <s v="LC108/109"/>
    <x v="1"/>
  </r>
  <r>
    <n v="1979005265"/>
    <s v="PLANO DE SUPLEMENTAÇÃO DA MÉDIA SALARIAL"/>
    <s v="PLANO DE SUPLEMENTAÇÃO"/>
    <x v="0"/>
    <s v="CBS"/>
    <n v="11488"/>
    <s v="ATIVO - EM EXTINÇÃO"/>
    <s v="LC109"/>
    <x v="1"/>
  </r>
  <r>
    <n v="1979005411"/>
    <s v="RESANA"/>
    <s v="RESANA"/>
    <x v="0"/>
    <s v="MULTIBRA"/>
    <n v="0"/>
    <e v="#N/A"/>
    <e v="#N/A"/>
    <x v="1"/>
  </r>
  <r>
    <n v="1979005583"/>
    <s v="PLANO DE PECÚLIOS"/>
    <s v="PECÚLIO"/>
    <x v="0"/>
    <s v="CAPESESP"/>
    <n v="26677"/>
    <e v="#N/A"/>
    <e v="#N/A"/>
    <x v="2"/>
  </r>
  <r>
    <n v="1980000174"/>
    <s v="PLANO DE BENEFÍCIOS 1"/>
    <s v="PB1"/>
    <x v="0"/>
    <s v="PREVI/BB"/>
    <n v="198549"/>
    <s v="ATIVO - EM EXTINÇÃO"/>
    <s v="LC108/109"/>
    <x v="0"/>
  </r>
  <r>
    <n v="1980000311"/>
    <s v="PLANO COMSHELL BD SALDADO"/>
    <s v="BD SALDADO"/>
    <x v="0"/>
    <s v="COMSHELL"/>
    <n v="767"/>
    <s v="ATIVO - EM EXTINÇÃO"/>
    <s v="LC109"/>
    <x v="3"/>
  </r>
  <r>
    <n v="1980000492"/>
    <s v="PLANO BÁSICO DE BENEFÍCIOS"/>
    <s v="PBB"/>
    <x v="0"/>
    <s v="CENTRUS"/>
    <n v="1345"/>
    <s v="ATIVO - EM EXTINÇÃO"/>
    <s v="LC108/109"/>
    <x v="3"/>
  </r>
  <r>
    <n v="1980000565"/>
    <s v="PLANO DE APOSENTADORIA BÁSICO"/>
    <s v="00001"/>
    <x v="1"/>
    <s v="PRHOSPER"/>
    <n v="5115"/>
    <s v="ATIVO - EM FUNCIONAMENTO"/>
    <s v="LC109"/>
    <x v="3"/>
  </r>
  <r>
    <n v="1980000638"/>
    <s v="PLANO DE BENEFÍCIOS I"/>
    <s v="BFS"/>
    <x v="0"/>
    <s v="ITAU UNIBANCO"/>
    <n v="26"/>
    <e v="#N/A"/>
    <e v="#N/A"/>
    <x v="0"/>
  </r>
  <r>
    <n v="1980000719"/>
    <s v="PLANO DE PREVIDÊNCIA COMPLEMENTAR SÃO BERNARDO"/>
    <s v="SÃO BERNARDO"/>
    <x v="1"/>
    <s v="SAO BERNARDO"/>
    <n v="19997"/>
    <s v="ATIVO - EM FUNCIONAMENTO"/>
    <s v="LC109"/>
    <x v="3"/>
  </r>
  <r>
    <n v="1980000883"/>
    <s v="PREVIDENCIARIO CELETISTA"/>
    <s v="PLANO A"/>
    <x v="0"/>
    <s v="AGROS"/>
    <n v="380"/>
    <s v="ATIVO - EM EXTINÇÃO"/>
    <s v="LC108/109"/>
    <x v="2"/>
  </r>
  <r>
    <n v="1980000956"/>
    <s v="PLANO DE BENEFÍCIOS DE BENEFICIO DEFINIDO"/>
    <s v="INSTITUTO AMBEV"/>
    <x v="0"/>
    <s v="INSTITUTO AMBEV"/>
    <n v="1901"/>
    <s v="ATIVO - EM EXTINÇÃO"/>
    <s v="LC109"/>
    <x v="3"/>
  </r>
  <r>
    <n v="1980001065"/>
    <s v="PLANO DE BENEFÍCIO SERGUS SALDADO"/>
    <s v="PSBD"/>
    <x v="0"/>
    <s v="SERGUS"/>
    <n v="2718"/>
    <s v="ATIVO - EM EXTINÇÃO"/>
    <s v="LC108/109"/>
    <x v="3"/>
  </r>
  <r>
    <n v="1980001138"/>
    <s v="PLANO DE BENEFÍCIOS PREVIDENCIÁRIOS CAVA"/>
    <s v="PLANO CAVA"/>
    <x v="0"/>
    <s v="CAVA"/>
    <n v="1785"/>
    <s v="ATIVO - EM RETIRADA DE PATROCÍNIO"/>
    <s v="LC109"/>
    <x v="2"/>
  </r>
  <r>
    <n v="1980001219"/>
    <s v="PLANO BÁSICO DE BENEFÍCIOS"/>
    <s v="BÁSICO"/>
    <x v="0"/>
    <s v="ORIUS"/>
    <n v="69"/>
    <s v="ATIVO - EM EXTINÇÃO"/>
    <s v="LC109"/>
    <x v="2"/>
  </r>
  <r>
    <n v="1980001383"/>
    <s v="PLANO DE BENEFÍCIOS DA IBM BRASIL"/>
    <s v="IBM BD"/>
    <x v="0"/>
    <s v="IBM"/>
    <n v="151"/>
    <s v="ATIVO - EM EXTINÇÃO"/>
    <s v="LC109"/>
    <x v="3"/>
  </r>
  <r>
    <n v="1980001529"/>
    <s v="PLANO DE BENEFÍCIOS DEFINIDOS UBB PREV"/>
    <s v="PLANO BÁSICO"/>
    <x v="0"/>
    <s v="ITAU UNIBANCO"/>
    <n v="184"/>
    <s v="ATIVO - EM EXTINÇÃO"/>
    <s v="LC109"/>
    <x v="0"/>
  </r>
  <r>
    <n v="1980001618"/>
    <s v="PLANO DE BENEFÍCIOS SERPRO I"/>
    <s v="PS-I"/>
    <x v="0"/>
    <s v="SERPROS"/>
    <n v="16516"/>
    <s v="ATIVO - EM EXTINÇÃO"/>
    <s v="LC108/109"/>
    <x v="1"/>
  </r>
  <r>
    <n v="1980001774"/>
    <s v="PLANO DE APOSENTADORIA BÁSICO"/>
    <s v="PLANO BÁSICO"/>
    <x v="2"/>
    <s v="FUNDAMBRAS"/>
    <n v="5872"/>
    <s v="ATIVO - EM FUNCIONAMENTO"/>
    <s v="LC109"/>
    <x v="3"/>
  </r>
  <r>
    <n v="1980001911"/>
    <s v="PLANO BASICO - PARTICIPANTES DOS GRUPOS G0, G1 E G2"/>
    <s v="BANDEPREV"/>
    <x v="0"/>
    <s v="BANDEPREV"/>
    <n v="2700"/>
    <s v="ATIVO - EM EXTINÇÃO"/>
    <s v="LC109"/>
    <x v="3"/>
  </r>
  <r>
    <n v="1980002029"/>
    <s v="PLANO DE BENEFÍCIO DEFINIDO"/>
    <s v="BD"/>
    <x v="0"/>
    <s v="FACHESF"/>
    <n v="5579"/>
    <s v="ATIVO - EM EXTINÇÃO"/>
    <s v="LC108/109"/>
    <x v="1"/>
  </r>
  <r>
    <n v="1980002274"/>
    <s v="PLANO DE APOSENTADORIA"/>
    <s v="PLANO DE APOSENTADORIA"/>
    <x v="0"/>
    <s v="FUTURA PREV"/>
    <n v="2338"/>
    <s v="ATIVO - EM EXTINÇÃO"/>
    <s v="LC109"/>
    <x v="2"/>
  </r>
  <r>
    <n v="1980002347"/>
    <s v="PLANO DE BENEFÍCIO DEFINIDO ELETRA 01"/>
    <s v="PLANO BD ELETRA 01"/>
    <x v="0"/>
    <s v="ELETRA"/>
    <n v="251"/>
    <s v="ATIVO - EM EXTINÇÃO"/>
    <s v="LC109"/>
    <x v="3"/>
  </r>
  <r>
    <n v="1980002411"/>
    <s v="PLANO DE BENEFÍCIO DEFINIDO"/>
    <s v="FAELCEBD"/>
    <x v="0"/>
    <s v="FAELCE"/>
    <n v="3917"/>
    <s v="ATIVO - EM EXTINÇÃO"/>
    <s v="LC109"/>
    <x v="3"/>
  </r>
  <r>
    <n v="1981000119"/>
    <s v="PLANO BÁSICO DE BENEFÍCIOS BD DA EPAGRI"/>
    <s v="EPAGRI BD"/>
    <x v="0"/>
    <s v="CERES"/>
    <n v="599"/>
    <s v="ATIVO - EM EXTINÇÃO"/>
    <s v="LC108/109"/>
    <x v="1"/>
  </r>
  <r>
    <n v="1981000283"/>
    <s v="PLANO DE BENEFICIOS DEFINIDOS"/>
    <s v="PLANO BD"/>
    <x v="0"/>
    <s v="NÉOS"/>
    <n v="5015"/>
    <s v="ATIVO - EM FUNCIONAMENTO"/>
    <s v="LC109"/>
    <x v="1"/>
  </r>
  <r>
    <n v="1981000356"/>
    <s v="PLANO DE BENEFÍCIO DEFINIDO PREVUNIÃO"/>
    <s v="PBD"/>
    <x v="0"/>
    <s v="PREVUNIAO"/>
    <n v="671"/>
    <s v="ATIVO - EM EXTINÇÃO"/>
    <s v="LC109"/>
    <x v="3"/>
  </r>
  <r>
    <n v="1981000429"/>
    <s v="PLANO DE BENEFÍCIO DEFINIDO"/>
    <s v="PBD"/>
    <x v="0"/>
    <s v="POSTALIS"/>
    <n v="206882"/>
    <s v="ATIVO - EM EXTINÇÃO"/>
    <s v="LC108/109"/>
    <x v="0"/>
  </r>
  <r>
    <n v="1981000518"/>
    <s v="ÚNICO"/>
    <s v="ÚNICO"/>
    <x v="0"/>
    <s v="DERMINAS"/>
    <n v="8726"/>
    <s v="ATIVO - EM FUNCIONAMENTO"/>
    <s v="LC108/109"/>
    <x v="2"/>
  </r>
  <r>
    <n v="1981000674"/>
    <s v="PLANO DE BENEFÍCIOS PANATLÂNTICA"/>
    <s v="PANATLANTICA"/>
    <x v="0"/>
    <s v="MULTIPENSIONS"/>
    <n v="274"/>
    <s v="ATIVO - EM TRANSFERÊNCIA DE GERENCIAMENTO"/>
    <s v="LC109"/>
    <x v="1"/>
  </r>
  <r>
    <n v="1981000747"/>
    <s v="PLANO DE BENEFÍCIO I - PBD-I"/>
    <s v="PBD-I"/>
    <x v="0"/>
    <s v="FAPERS"/>
    <n v="27"/>
    <s v="ATIVO - EM EXTINÇÃO"/>
    <s v="LC109"/>
    <x v="3"/>
  </r>
  <r>
    <n v="1981000811"/>
    <s v="PLANO DE BENEFÍCIOS ENERGISA SUDESTE"/>
    <s v="ENERGISA SUDESTE"/>
    <x v="2"/>
    <s v="ENERGISAPREV"/>
    <n v="185"/>
    <s v="ATIVO - EM EXTINÇÃO"/>
    <s v="LC109"/>
    <x v="3"/>
  </r>
  <r>
    <n v="1981000992"/>
    <s v="PLANO DE BENEFÍCIOS N.º 001 - BROOKLYN"/>
    <s v="PB 001"/>
    <x v="0"/>
    <s v="SUPREV"/>
    <n v="412"/>
    <s v="ATIVO - EM EXTINÇÃO"/>
    <s v="LC109"/>
    <x v="2"/>
  </r>
  <r>
    <n v="1981001018"/>
    <s v="PLANO DE BENEFICIOS I"/>
    <s v="PLANO BD"/>
    <x v="0"/>
    <s v="SAO FRANCISCO"/>
    <n v="1167"/>
    <s v="ATIVO - EM EXTINÇÃO"/>
    <s v="LC108/109"/>
    <x v="3"/>
  </r>
  <r>
    <n v="1981001174"/>
    <s v="PLANO DE BENEFÍCIOS FUCAP"/>
    <s v="FUCAP"/>
    <x v="0"/>
    <s v="FUCAP"/>
    <n v="798"/>
    <s v="ATIVO - EM EXTINÇÃO"/>
    <s v="LC109"/>
    <x v="2"/>
  </r>
  <r>
    <n v="1981001492"/>
    <s v="PLANO DE BENEFÍCIOS PREVIDENCIAIS"/>
    <s v="PLANO BD"/>
    <x v="0"/>
    <s v="CAPAF"/>
    <n v="1354"/>
    <s v="ATIVO - EM EXTINÇÃO"/>
    <s v="LC108/109"/>
    <x v="3"/>
  </r>
  <r>
    <n v="1981001565"/>
    <s v="PLANO DE BENEFÍCIOS PQ PREV"/>
    <s v="PQ PREV"/>
    <x v="2"/>
    <s v="MULTIPREV"/>
    <n v="163"/>
    <s v="ATIVO - EM FUNCIONAMENTO"/>
    <s v="LC109"/>
    <x v="1"/>
  </r>
  <r>
    <n v="1981001719"/>
    <s v="PLANO DE BENEFÍCIO DEFINIDO UNILEVERPREV"/>
    <s v="BD UNILEVERPREV"/>
    <x v="0"/>
    <s v="UNILEVERPREV"/>
    <n v="1434"/>
    <s v="ATIVO - EM EXTINÇÃO"/>
    <s v="LC109"/>
    <x v="3"/>
  </r>
  <r>
    <n v="1982000147"/>
    <s v="PLANO BÁSICO-EMATER"/>
    <s v="EMATER BD"/>
    <x v="0"/>
    <s v="CERES"/>
    <n v="744"/>
    <s v="ATIVO - EM EXTINÇÃO"/>
    <s v="LC108/109"/>
    <x v="1"/>
  </r>
  <r>
    <n v="1982000211"/>
    <s v="MOTRISA"/>
    <s v="MOTRISA"/>
    <x v="0"/>
    <s v="MULTIBRA"/>
    <n v="71"/>
    <e v="#N/A"/>
    <e v="#N/A"/>
    <x v="1"/>
  </r>
  <r>
    <n v="1982000465"/>
    <s v="PLANO DE BENEFÍCIOS SPAL"/>
    <s v="SPAL"/>
    <x v="2"/>
    <s v="MULTIBRA"/>
    <n v="1032"/>
    <e v="#N/A"/>
    <e v="#N/A"/>
    <x v="1"/>
  </r>
  <r>
    <n v="1982000538"/>
    <s v="PLANO DE BENEFÍCIOS PREVIDENCIÁRIOS - FUSANPREV"/>
    <s v="FUSANPREV"/>
    <x v="2"/>
    <s v="FUSAN"/>
    <n v="22143"/>
    <s v="ATIVO - EM FUNCIONAMENTO"/>
    <s v="LC108/109"/>
    <x v="3"/>
  </r>
  <r>
    <n v="1982000783"/>
    <s v="PLANO I DE BENEFICIOS SALDADO"/>
    <s v="BD I"/>
    <x v="0"/>
    <s v="INFRAPREV"/>
    <n v="315"/>
    <s v="ATIVO - EM EXTINÇÃO"/>
    <s v="LC108/109"/>
    <x v="1"/>
  </r>
  <r>
    <n v="1982000856"/>
    <s v="PLANO BÁSICO-EPAMIG"/>
    <s v="EPAMIG  BD"/>
    <x v="0"/>
    <s v="CERES"/>
    <n v="240"/>
    <s v="ATIVO - EM EXTINÇÃO"/>
    <s v="LC108/109"/>
    <x v="1"/>
  </r>
  <r>
    <n v="1982001119"/>
    <s v="PLANO DE BENEFÍCIOS I"/>
    <s v="PLANO FUNBEP I"/>
    <x v="0"/>
    <s v="FUNBEP"/>
    <n v="6839"/>
    <s v="ATIVO - EM EXTINÇÃO"/>
    <s v="LC109"/>
    <x v="1"/>
  </r>
  <r>
    <n v="1982001356"/>
    <s v="PLANO DE BENEFÍCIOS I - AEROMOT"/>
    <s v="PLANO I - AEROMOT"/>
    <x v="0"/>
    <s v="AERUS"/>
    <n v="16"/>
    <e v="#N/A"/>
    <e v="#N/A"/>
    <x v="4"/>
  </r>
  <r>
    <n v="1982001747"/>
    <s v="PLANO DE BENEFÍCIOS I - TRANSBRASIL"/>
    <s v="PLANO I - TRANSBRASIL"/>
    <x v="0"/>
    <s v="AERUS"/>
    <n v="878"/>
    <e v="#N/A"/>
    <e v="#N/A"/>
    <x v="4"/>
  </r>
  <r>
    <n v="1982001811"/>
    <s v="PLANO II DE BENEFÍCIOS"/>
    <s v="BD II"/>
    <x v="0"/>
    <s v="INFRAPREV"/>
    <n v="43"/>
    <s v="ATIVO - EM EXTINÇÃO"/>
    <s v="LC108/109"/>
    <x v="1"/>
  </r>
  <r>
    <n v="1982002018"/>
    <s v="PLANO DE SUPLEMENTAÇÃO DE APOSENTADORIA E PENSÃO PSAP/BANDEIRANTE"/>
    <s v="PSAP/BANDEIRANTE"/>
    <x v="0"/>
    <s v="ENERPREV"/>
    <n v="2844"/>
    <s v="ATIVO - EM TRANSFERÊNCIA DE GERENCIAMENTO"/>
    <s v="LC109"/>
    <x v="1"/>
  </r>
  <r>
    <n v="1982002174"/>
    <s v="PLANO DE SUPLEMENTAÇÃO DE APOSENTADORIAS E PENSÃO PSAP/EMAE"/>
    <s v="PSAP/EMAE"/>
    <x v="0"/>
    <s v="FUNCESP"/>
    <n v="2251"/>
    <s v="ATIVO - EM EXTINÇÃO"/>
    <s v="LC109"/>
    <x v="0"/>
  </r>
  <r>
    <n v="1982002247"/>
    <s v="PLANO DE SUPLEMENTAÇÃO DE APOSENTADORIAS E PENSÃO PSAP/ELETROPAULO"/>
    <s v="PSAP/ELETROPAULO"/>
    <x v="0"/>
    <s v="FUNCESP"/>
    <n v="17477"/>
    <s v="ATIVO - EM FUNCIONAMENTO"/>
    <s v="LC109"/>
    <x v="0"/>
  </r>
  <r>
    <n v="1982002311"/>
    <s v="PLANO DE SUPLEMENTAÇÃO DE APOSENTADORIAS E PENSÃO PSAP/PIRATININGA"/>
    <s v="PSAP/PIRATININGA"/>
    <x v="0"/>
    <s v="FUNCESP"/>
    <n v="5133"/>
    <s v="ATIVO - EM EXTINÇÃO"/>
    <s v="LC109"/>
    <x v="0"/>
  </r>
  <r>
    <n v="1982002638"/>
    <s v="PLANO RP3"/>
    <s v="RP3 - CDI"/>
    <x v="0"/>
    <s v="FUNDAÇÃO LIBERTAS"/>
    <n v="0"/>
    <e v="#N/A"/>
    <e v="#N/A"/>
    <x v="1"/>
  </r>
  <r>
    <n v="1982002719"/>
    <s v="PLANO RP9"/>
    <s v="RP9 - COHAB"/>
    <x v="0"/>
    <s v="FUNDAÇÃO LIBERTAS"/>
    <n v="93"/>
    <s v="ATIVO - EM EXTINÇÃO"/>
    <s v="LC108/109"/>
    <x v="1"/>
  </r>
  <r>
    <n v="1982002883"/>
    <s v="PLANO RP1"/>
    <s v="RP1 - COPASA"/>
    <x v="0"/>
    <s v="FUNDAÇÃO LIBERTAS"/>
    <n v="614"/>
    <s v="ATIVO - EM EXTINÇÃO"/>
    <s v="LC108/109"/>
    <x v="1"/>
  </r>
  <r>
    <n v="1982002956"/>
    <s v="PLANO  BD"/>
    <s v="PLANO BD"/>
    <x v="0"/>
    <s v="PREVIBAYER"/>
    <n v="3502"/>
    <s v="ATIVO - EM EXTINÇÃO"/>
    <s v="LC109"/>
    <x v="1"/>
  </r>
  <r>
    <n v="1982003065"/>
    <s v="PLANO DE BENEFÍCIOS DA PREVEME"/>
    <s v="PREVEME"/>
    <x v="0"/>
    <s v="PREVEME"/>
    <n v="2901"/>
    <s v="ATIVO - EM EXTINÇÃO"/>
    <s v="LC109"/>
    <x v="2"/>
  </r>
  <r>
    <n v="1982003138"/>
    <s v="TRIEL"/>
    <s v="TRIEL"/>
    <x v="0"/>
    <s v="MULTIBRA"/>
    <n v="0"/>
    <e v="#N/A"/>
    <e v="#N/A"/>
    <x v="1"/>
  </r>
  <r>
    <n v="1982003211"/>
    <s v="GRUPO PAULISTA DE ENERGIA"/>
    <s v="CIA PAULISTA"/>
    <x v="0"/>
    <s v="MULTIBRA"/>
    <n v="250"/>
    <e v="#N/A"/>
    <e v="#N/A"/>
    <x v="1"/>
  </r>
  <r>
    <n v="1983000183"/>
    <s v="PLANO DE BENEFÍCIO PRECE I"/>
    <s v="PRECE I"/>
    <x v="0"/>
    <s v="PRECE"/>
    <n v="1298"/>
    <s v="ATIVO - EM EXTINÇÃO"/>
    <s v="LC108/109"/>
    <x v="3"/>
  </r>
  <r>
    <n v="1983000256"/>
    <s v="PLANO DE BENEFÍCIOS DEFINIDO DA ECOS"/>
    <s v="ECOS"/>
    <x v="0"/>
    <s v="ECOS"/>
    <n v="1514"/>
    <s v="ATIVO - EM EXTINÇÃO"/>
    <s v="LC109"/>
    <x v="3"/>
  </r>
  <r>
    <n v="1983000329"/>
    <s v="PLANO DE BENEFÍCIOS GREIF"/>
    <s v="GREIF"/>
    <x v="1"/>
    <s v="MULTIBRA"/>
    <n v="967"/>
    <s v="ATIVO - EM FUNCIONAMENTO"/>
    <s v="LC109"/>
    <x v="1"/>
  </r>
  <r>
    <n v="1983000418"/>
    <s v="PLANO DE BENEFÍCIOS FRANPREV"/>
    <s v="PLANO FRANPREV"/>
    <x v="0"/>
    <s v="ITAU UNIBANCO"/>
    <n v="717"/>
    <s v="ATIVO - EM EXTINÇÃO"/>
    <s v="LC109"/>
    <x v="0"/>
  </r>
  <r>
    <n v="1984000111"/>
    <s v="PLANO DE BENEFÍCIOS PREVIDENCIAIS DOS EMPREGADOS DA CAPESESP"/>
    <s v="CAPESESP"/>
    <x v="0"/>
    <s v="CAPESESP"/>
    <n v="622"/>
    <s v="ATIVO - EM FUNCIONAMENTO"/>
    <s v="LC108/109"/>
    <x v="2"/>
  </r>
  <r>
    <n v="1984000292"/>
    <s v="PLANO DOS BENEFÍCIOS PREVIDENCIAIS DOS SERVIDORES DA FUNASA"/>
    <s v="FUNASA"/>
    <x v="0"/>
    <s v="CAPESESP"/>
    <n v="8284"/>
    <s v="ATIVO - EM FUNCIONAMENTO"/>
    <s v="LC108/109"/>
    <x v="2"/>
  </r>
  <r>
    <n v="1984000365"/>
    <s v="PPCHT"/>
    <s v="PPCHT"/>
    <x v="0"/>
    <s v="AERUS"/>
    <n v="82"/>
    <e v="#N/A"/>
    <e v="#N/A"/>
    <x v="4"/>
  </r>
  <r>
    <n v="1984000438"/>
    <s v="PLANO DE BENEFÍCIO DEFINIDO"/>
    <s v="PBD"/>
    <x v="0"/>
    <s v="CAPOF"/>
    <n v="42"/>
    <s v="ATIVO - EM EXTINÇÃO"/>
    <s v="LC109"/>
    <x v="4"/>
  </r>
  <r>
    <n v="1984000683"/>
    <s v="PLANO DE BENEFÍCIOS DEFINIDO JOHNSON"/>
    <s v="JOHNSON"/>
    <x v="0"/>
    <s v="JOHNSON"/>
    <n v="22219"/>
    <s v="ATIVO - EM FUNCIONAMENTO"/>
    <s v="LC109"/>
    <x v="3"/>
  </r>
  <r>
    <n v="1984000918"/>
    <s v="PLANO DE APOSENTADORIA SCANIA"/>
    <s v="PLANO DE APOSENTADORIA"/>
    <x v="1"/>
    <s v="PREVISCANIA"/>
    <n v="6890"/>
    <s v="ATIVO - EM FUNCIONAMENTO"/>
    <s v="LC109"/>
    <x v="2"/>
  </r>
  <r>
    <n v="1984001019"/>
    <s v="PLANO DE BENEFÍCIOS PREBEG"/>
    <s v="PREBEG"/>
    <x v="0"/>
    <s v="ITAU UNIBANCO"/>
    <n v="1900"/>
    <s v="ATIVO - EM EXTINÇÃO"/>
    <s v="LC109"/>
    <x v="0"/>
  </r>
  <r>
    <n v="1984001183"/>
    <s v="PLANO DE APOSENTADORIA"/>
    <s v="APOSENTADORIA"/>
    <x v="2"/>
    <s v="VWPP"/>
    <n v="19390"/>
    <s v="ATIVO - EM FUNCIONAMENTO"/>
    <s v="LC109"/>
    <x v="1"/>
  </r>
  <r>
    <n v="1985000156"/>
    <s v="PLANO DUPREV BD"/>
    <s v="DUPREV"/>
    <x v="0"/>
    <s v="RUMOS"/>
    <n v="486"/>
    <s v="ATIVO - EM EXTINÇÃO"/>
    <s v="LC109"/>
    <x v="3"/>
  </r>
  <r>
    <n v="1985000229"/>
    <s v="PLANO DE BENEFÍCIOS COOPERCOTIA"/>
    <s v="PBCOOPER"/>
    <x v="0"/>
    <s v="SOMUPP"/>
    <n v="105"/>
    <s v="ATIVO - EM EXTINÇÃO"/>
    <s v="LC109"/>
    <x v="2"/>
  </r>
  <r>
    <n v="1985000318"/>
    <s v="PLANO BD - FIOPREV"/>
    <s v="BDF"/>
    <x v="0"/>
    <s v="FIOPREV"/>
    <n v="0"/>
    <e v="#N/A"/>
    <e v="#N/A"/>
    <x v="4"/>
  </r>
  <r>
    <n v="1985000474"/>
    <s v="PLANO DE BENEFÍCIO DEFINIDO EQUATORIAL PIAUÍ"/>
    <s v="BD EQUATORIAL PIAUÍ"/>
    <x v="0"/>
    <s v="EQTPREV"/>
    <n v="2190"/>
    <s v="ATIVO - EM FUNCIONAMENTO"/>
    <s v="LC109"/>
    <x v="3"/>
  </r>
  <r>
    <n v="1985000547"/>
    <s v="PLANO DE BENEFÍCIOS ACESITA"/>
    <s v="ACESITA"/>
    <x v="1"/>
    <s v="ACEPREV"/>
    <n v="2774"/>
    <s v="ATIVO - EM TRANSFERÊNCIA DE GERENCIAMENTO"/>
    <s v="LC109"/>
    <x v="3"/>
  </r>
  <r>
    <n v="1985000792"/>
    <s v="PLANO DE BENEFÍCIOS BD-01"/>
    <s v="BD-01"/>
    <x v="0"/>
    <s v="REGIUS"/>
    <n v="5431"/>
    <s v="ATIVO - EM EXTINÇÃO"/>
    <s v="LC108/109"/>
    <x v="1"/>
  </r>
  <r>
    <n v="1985000865"/>
    <s v="PLANO DE BENEFÍCIOS DA SÃO PAULO ALPARGATAS"/>
    <s v="SPASAPREV"/>
    <x v="0"/>
    <s v="ALPAPREV"/>
    <n v="0"/>
    <e v="#N/A"/>
    <e v="#N/A"/>
    <x v="2"/>
  </r>
  <r>
    <n v="1985000938"/>
    <s v="PLANO DE APOSENTADORIA PREVIPLAN"/>
    <s v="PREVIPLAN"/>
    <x v="1"/>
    <s v="PREVIPLAN"/>
    <n v="9301"/>
    <s v="ATIVO - EM FUNCIONAMENTO"/>
    <s v="LC109"/>
    <x v="3"/>
  </r>
  <r>
    <n v="1985001047"/>
    <s v="PLANO DE APOSENTADORIA PREVI-GM"/>
    <s v="PLANO"/>
    <x v="2"/>
    <s v="PREVI-GM"/>
    <n v="43106"/>
    <s v="ATIVO - EM FUNCIONAMENTO"/>
    <s v="LC109"/>
    <x v="3"/>
  </r>
  <r>
    <n v="1985001111"/>
    <s v="PLANO BEP"/>
    <s v="PBEP"/>
    <x v="0"/>
    <s v="PREVBEP"/>
    <n v="344"/>
    <s v="ATIVO - EM FUNCIONAMENTO"/>
    <s v="LC108/109"/>
    <x v="2"/>
  </r>
  <r>
    <n v="1985001292"/>
    <s v="PLANO DE BENEFÍCIOS N.º 003 - USIBA"/>
    <s v="PB USIBA"/>
    <x v="0"/>
    <s v="SUPREV"/>
    <n v="64"/>
    <s v="ATIVO - EM EXTINÇÃO"/>
    <s v="LC109"/>
    <x v="2"/>
  </r>
  <r>
    <n v="1985001365"/>
    <s v="PLANO DE BENEFÍCIOS N.º 005 - PIRATINI"/>
    <s v="PB PIRATINI"/>
    <x v="0"/>
    <s v="SUPREV"/>
    <n v="168"/>
    <s v="ATIVO - EM EXTINÇÃO"/>
    <s v="LC109"/>
    <x v="2"/>
  </r>
  <r>
    <n v="1985001438"/>
    <s v="PLANO PREVIDENCIÁRIO DE BENEFICIOS DEFINIDOS"/>
    <s v="PLANO BD"/>
    <x v="0"/>
    <s v="FAPECE"/>
    <n v="446"/>
    <s v="ATIVO - EM EXTINÇÃO"/>
    <s v="LC108/109"/>
    <x v="2"/>
  </r>
  <r>
    <n v="1985001519"/>
    <s v="PLANO DE APOSENTADORIA CITIBANK"/>
    <s v="PLANO BÁSICO CITIBANK"/>
    <x v="0"/>
    <s v="CITIPREVI"/>
    <n v="8449"/>
    <s v="ATIVO - EM CISÃO COM MANUTENÇÃO DO CNPB / ORIGEM"/>
    <s v="LC109"/>
    <x v="3"/>
  </r>
  <r>
    <n v="1985001683"/>
    <s v="PLANO DE APOSENTADORIA SUPLEMENTAR CITIBANK"/>
    <s v="PLANO SUPLEMENTAR CITIBANK"/>
    <x v="1"/>
    <s v="CITIPREVI"/>
    <n v="4206"/>
    <s v="ATIVO - EM CISÃO COM MANUTENÇÃO DO CNPB / ORIGEM"/>
    <s v="LC109"/>
    <x v="3"/>
  </r>
  <r>
    <n v="1986000192"/>
    <s v="BENEFÍCIO DEFINIDO"/>
    <s v="BD"/>
    <x v="0"/>
    <s v="EQTPREV"/>
    <n v="937"/>
    <s v="ATIVO - EM EXTINÇÃO"/>
    <s v="LC109"/>
    <x v="3"/>
  </r>
  <r>
    <n v="1986000265"/>
    <s v="PLANO DE BENEFÍCIO DEFINIDO (BÁSICO)"/>
    <s v="BÁSICO"/>
    <x v="0"/>
    <s v="BASES"/>
    <n v="1822"/>
    <s v="ATIVO - EM TRANSFERÊNCIA DE GERENCIAMENTO"/>
    <s v="LC109"/>
    <x v="3"/>
  </r>
  <r>
    <n v="1986000338"/>
    <s v="PLANO DE BENEFÍCIO BD-1"/>
    <s v="PLANO BD-1"/>
    <x v="0"/>
    <s v="INERGUS"/>
    <n v="255"/>
    <s v="ATIVO - EM EXTINÇÃO"/>
    <s v="LC109"/>
    <x v="2"/>
  </r>
  <r>
    <n v="1986000419"/>
    <s v="PLANO DE BENEFICIOS ELETRICAS - BD I"/>
    <s v="ELETRICAS - BD I"/>
    <x v="0"/>
    <s v="ENERGISAPREV"/>
    <n v="308"/>
    <s v="ATIVO - EM EXTINÇÃO"/>
    <s v="LC109"/>
    <x v="3"/>
  </r>
  <r>
    <n v="1986000583"/>
    <s v="PLANO DE BENEFÍCIOS UNISYS BRASIL"/>
    <s v="UB"/>
    <x v="2"/>
    <s v="UNISYS-PREVI"/>
    <n v="964"/>
    <s v="ATIVO - EM FUNCIONAMENTO"/>
    <s v="LC109"/>
    <x v="2"/>
  </r>
  <r>
    <n v="1986000656"/>
    <s v="PLANO DE BENEFICIO SUPLETIVO DO GASIUS"/>
    <s v="GASIUS"/>
    <x v="0"/>
    <s v="GASIUS"/>
    <n v="1423"/>
    <s v="ATIVO - EM EXTINÇÃO"/>
    <s v="LC109"/>
    <x v="2"/>
  </r>
  <r>
    <n v="1986000729"/>
    <s v="PLANO DE APOSENTADORIA BOSCH"/>
    <s v="PREVIBOSCH"/>
    <x v="2"/>
    <s v="PREVIBOSCH"/>
    <n v="18145"/>
    <s v="ATIVO - EM FUNCIONAMENTO"/>
    <s v="LC109"/>
    <x v="3"/>
  </r>
  <r>
    <n v="1986000818"/>
    <s v="PLANO DE APOSENTADORIA BASF"/>
    <s v="PLANO DE APOSENTADORIA BASF"/>
    <x v="2"/>
    <s v="BASF PC"/>
    <n v="8338"/>
    <s v="ATIVO - EM FUNCIONAMENTO"/>
    <s v="LC109"/>
    <x v="3"/>
  </r>
  <r>
    <n v="1987000129"/>
    <s v="PLANO DE BENEFÍCIOS BANESPREV I"/>
    <s v="PLANO BANESPREV I"/>
    <x v="0"/>
    <s v="BANESPREV"/>
    <n v="714"/>
    <s v="ATIVO - EM EXTINÇÃO"/>
    <s v="LC109"/>
    <x v="0"/>
  </r>
  <r>
    <n v="1987000218"/>
    <s v="PLANO DE BENEFÍCIOS PREVISC-FIESC"/>
    <s v="PREVISC - FIESC"/>
    <x v="0"/>
    <s v="PREVISC"/>
    <n v="169"/>
    <s v="ATIVO - EM EXTINÇÃO"/>
    <s v="LC109"/>
    <x v="3"/>
  </r>
  <r>
    <n v="1987000374"/>
    <s v="PLANO DE BENEFÍCIO DEFINIDO FUNASA"/>
    <s v="BD FUNASA"/>
    <x v="0"/>
    <s v="ENERGISAPREV"/>
    <n v="827"/>
    <s v="ATIVO - EM EXTINÇÃO"/>
    <s v="LC109"/>
    <x v="3"/>
  </r>
  <r>
    <n v="1987000447"/>
    <s v="PLANO BD Nº 02-A"/>
    <s v="COMPESAPREV"/>
    <x v="0"/>
    <s v="COMPESAPREV"/>
    <n v="10429"/>
    <s v="ATIVO - EM EXTINÇÃO"/>
    <s v="LC108/109"/>
    <x v="2"/>
  </r>
  <r>
    <n v="1987000511"/>
    <s v="PLANO PREVIDENCIAL RP7"/>
    <s v="RP7 - COMIG"/>
    <x v="0"/>
    <s v="FUNDAÇÃO LIBERTAS"/>
    <n v="0"/>
    <e v="#N/A"/>
    <e v="#N/A"/>
    <x v="1"/>
  </r>
  <r>
    <n v="1987000692"/>
    <s v="PLANO DE BENEFÍCIOS SOLUTIAPREV"/>
    <s v="SOLUTIAPREV"/>
    <x v="1"/>
    <s v="MULTIBRA"/>
    <n v="2"/>
    <e v="#N/A"/>
    <e v="#N/A"/>
    <x v="1"/>
  </r>
  <r>
    <n v="1987000765"/>
    <s v="PLANO DE BENEFÍCIOS PREVMON"/>
    <s v="PLANO DE BENEFÍCIOS"/>
    <x v="2"/>
    <s v="PREVIBAYER"/>
    <n v="7190"/>
    <s v="ATIVO - EM FUNCIONAMENTO"/>
    <s v="LC109"/>
    <x v="1"/>
  </r>
  <r>
    <n v="1987000838"/>
    <s v="PLANO CORRENTE DE BENEFICIO DEFINIDO"/>
    <s v="BD"/>
    <x v="0"/>
    <s v="MULTIBRA"/>
    <n v="62"/>
    <s v="ATIVO - EM EXTINÇÃO"/>
    <s v="LC109"/>
    <x v="1"/>
  </r>
  <r>
    <n v="1987001011"/>
    <s v="CNI / IEL - PREVIND I"/>
    <s v="CNI / IEL - PREVIND I"/>
    <x v="0"/>
    <s v="MULTIBRA"/>
    <n v="148"/>
    <s v="ATIVO - EM EXTINÇÃO"/>
    <s v="LC109"/>
    <x v="1"/>
  </r>
  <r>
    <n v="1987001192"/>
    <s v="SENAI DN - PREVIND"/>
    <s v="SENAI DN - PREVIND"/>
    <x v="0"/>
    <s v="MULTIBRA"/>
    <n v="123"/>
    <s v="ATIVO - EM EXTINÇÃO"/>
    <s v="LC109"/>
    <x v="1"/>
  </r>
  <r>
    <n v="1987001265"/>
    <s v="SESI DN- PREVIND"/>
    <s v="SESI DN- PREVIND"/>
    <x v="0"/>
    <s v="MULTIBRA"/>
    <n v="275"/>
    <s v="ATIVO - EM EXTINÇÃO"/>
    <s v="LC109"/>
    <x v="1"/>
  </r>
  <r>
    <n v="1987001419"/>
    <s v="PLANO DE APOSENTADORIA RESAPREV"/>
    <s v="RESAPREV"/>
    <x v="2"/>
    <s v="MULTIBRA"/>
    <n v="768"/>
    <s v="ATIVO - EM FUNCIONAMENTO"/>
    <s v="LC109"/>
    <x v="1"/>
  </r>
  <r>
    <n v="1987001729"/>
    <s v="PLANO DE APOSENTADORIA DA XEROX COMÉRCIO E INDÚSTRIA LTDA"/>
    <s v="PLANO XCI"/>
    <x v="1"/>
    <s v="SAO RAFAEL"/>
    <n v="2960"/>
    <s v="ATIVO - EM FUNCIONAMENTO"/>
    <s v="LC109"/>
    <x v="2"/>
  </r>
  <r>
    <n v="1987001811"/>
    <s v="PLANO DE BENEFÍCIOS CETIQT (PREVIND)"/>
    <s v="CETIQT (PREVIND)"/>
    <x v="0"/>
    <s v="MULTIBRA"/>
    <n v="67"/>
    <s v="ATIVO - EM EXTINÇÃO"/>
    <s v="LC109"/>
    <x v="1"/>
  </r>
  <r>
    <n v="1988000165"/>
    <s v="PLANO DE APOSENTADORIA SUPLEMENTAR"/>
    <s v="PLANO SUPLEMENTAR"/>
    <x v="2"/>
    <s v="FUNDAMBRAS"/>
    <n v="5500"/>
    <s v="ATIVO - EM FUNCIONAMENTO"/>
    <s v="LC109"/>
    <x v="3"/>
  </r>
  <r>
    <n v="1988000238"/>
    <s v="PLANO DE APOSENTADORIA PREVISTIHL"/>
    <s v="PLANO DE APOSENTADORIA"/>
    <x v="2"/>
    <s v="PREVISTIHL"/>
    <n v="9449"/>
    <s v="ATIVO - EM FUNCIONAMENTO"/>
    <s v="LC109"/>
    <x v="2"/>
  </r>
  <r>
    <n v="1988000319"/>
    <s v="PLANO DE APOSENTADORIA"/>
    <s v="PLANO DE APOSENTADORIA"/>
    <x v="0"/>
    <s v="GERDAU"/>
    <n v="382"/>
    <s v="ATIVO - EM EXTINÇÃO"/>
    <s v="LC109"/>
    <x v="1"/>
  </r>
  <r>
    <n v="1988000483"/>
    <s v="PLANO DE CONTRIBUIÇÃO DEFINIDA GERDAU"/>
    <s v="PLANO CD GERDAU"/>
    <x v="1"/>
    <s v="GERDAU"/>
    <n v="37753"/>
    <s v="ATIVO - EM FUNCIONAMENTO"/>
    <s v="LC109"/>
    <x v="1"/>
  </r>
  <r>
    <n v="1988000556"/>
    <s v="PRECIN - PLANO DE PREVIDÊNCIA COMPLEMENTAR INDUSTRIAL"/>
    <s v="PRECIN"/>
    <x v="0"/>
    <s v="ICATUFMP"/>
    <n v="31"/>
    <e v="#N/A"/>
    <e v="#N/A"/>
    <x v="1"/>
  </r>
  <r>
    <n v="1988000629"/>
    <s v="PLANO DE BENEFÍCIO DEFINIDO"/>
    <s v="PBD"/>
    <x v="0"/>
    <s v="FASC"/>
    <n v="609"/>
    <s v="ATIVO - EM EXTINÇÃO"/>
    <s v="LC109"/>
    <x v="3"/>
  </r>
  <r>
    <n v="1988000718"/>
    <s v="BENEFÍCIOS 01-A"/>
    <s v="01-A"/>
    <x v="0"/>
    <s v="PREVINORTE"/>
    <n v="1214"/>
    <s v="ATIVO - EM EXTINÇÃO"/>
    <s v="LC108/109"/>
    <x v="3"/>
  </r>
  <r>
    <n v="1988000874"/>
    <s v="PLANO DE APOSENTADORIA CARGILLPREV"/>
    <s v="CARGILLPREV PREVIDENCIAL"/>
    <x v="2"/>
    <s v="CARGILLPREV"/>
    <n v="934"/>
    <s v="ATIVO - EM EXTINÇÃO"/>
    <s v="LC109"/>
    <x v="3"/>
  </r>
  <r>
    <n v="1988000947"/>
    <s v="PLANO DE BENEFÍCIOS ESCELSOS I"/>
    <s v="PLANO I"/>
    <x v="0"/>
    <s v="ENERPREV"/>
    <n v="1221"/>
    <s v="ATIVO - EM EXTINÇÃO"/>
    <s v="LC109"/>
    <x v="1"/>
  </r>
  <r>
    <n v="1988001056"/>
    <s v="PLANO DE BENEFÍCIOS PREVIM TRADICIONAL"/>
    <s v="PREVIM TRADICIONAL"/>
    <x v="0"/>
    <s v="PREVIM"/>
    <n v="2137"/>
    <s v="ATIVO - EM EXTINÇÃO"/>
    <s v="LC109"/>
    <x v="3"/>
  </r>
  <r>
    <n v="1988001129"/>
    <s v="PLANO DE BENEFÍCIO DEFINIDO - PBD"/>
    <s v="PBD"/>
    <x v="0"/>
    <s v="TELOS"/>
    <n v="4736"/>
    <s v="ATIVO - EM EXTINÇÃO"/>
    <s v="LC109"/>
    <x v="1"/>
  </r>
  <r>
    <n v="1988001218"/>
    <s v="PLANO DE BENEFÍCIOS FIBRA"/>
    <s v="FIBRA"/>
    <x v="0"/>
    <s v="FIBRA"/>
    <n v="7469"/>
    <s v="ATIVO - EM FUNCIONAMENTO"/>
    <s v="LC109"/>
    <x v="3"/>
  </r>
  <r>
    <n v="1988001374"/>
    <s v="PLANO DE PECÚLIO"/>
    <s v="PECÚLIO"/>
    <x v="0"/>
    <s v="VWPP"/>
    <n v="51736"/>
    <s v="ATIVO - EM FUNCIONAMENTO"/>
    <s v="LC109"/>
    <x v="1"/>
  </r>
  <r>
    <n v="1988001447"/>
    <s v="MONTREALBANK"/>
    <s v="MONTREALBANK"/>
    <x v="2"/>
    <s v="MULTIBRA"/>
    <n v="9"/>
    <e v="#N/A"/>
    <e v="#N/A"/>
    <x v="1"/>
  </r>
  <r>
    <n v="1988001838"/>
    <s v="PLANO DE BENEFÍCIOS"/>
    <s v="PB"/>
    <x v="0"/>
    <s v="PREVICAT"/>
    <n v="5336"/>
    <s v="ATIVO - EM EXTINÇÃO"/>
    <s v="LC109"/>
    <x v="3"/>
  </r>
  <r>
    <n v="1988002011"/>
    <s v="PLANO DE BENEFÍCIOS PREVIDENCIÁRIO I"/>
    <s v="PBPI"/>
    <x v="0"/>
    <s v="GERDAU"/>
    <n v="1626"/>
    <s v="ATIVO - EM EXTINÇÃO"/>
    <s v="LC109"/>
    <x v="1"/>
  </r>
  <r>
    <n v="1988002192"/>
    <s v="PLANO DE BENEFÍCIOS PREVIDA"/>
    <s v="PREVIDA"/>
    <x v="0"/>
    <s v="MULTIPENSIONS"/>
    <n v="201"/>
    <s v="ATIVO - EM EXTINÇÃO"/>
    <s v="LC109"/>
    <x v="1"/>
  </r>
  <r>
    <n v="1988002265"/>
    <s v="PLANO DE BENEFÍCIOS PMPREV"/>
    <s v="PMPREV"/>
    <x v="2"/>
    <s v="MULTIPENSIONS"/>
    <n v="1220"/>
    <s v="ATIVO - EM FUNCIONAMENTO"/>
    <s v="LC109"/>
    <x v="1"/>
  </r>
  <r>
    <n v="1988002338"/>
    <s v="PLANO DE BENEFÍCIOS PREVIND-SENAI-BA"/>
    <s v="SENAI - BA (PREVIND)"/>
    <x v="0"/>
    <s v="MULTIBRA"/>
    <n v="65"/>
    <s v="ATIVO - EM EXTINÇÃO"/>
    <s v="LC109"/>
    <x v="1"/>
  </r>
  <r>
    <n v="1988002419"/>
    <s v="PLANO DE BENEFÍCIOS PREVIDENCIÁRIOS Nº 01"/>
    <s v="BD"/>
    <x v="0"/>
    <s v="FUNCASAL"/>
    <n v="2688"/>
    <s v="ATIVO - EM FUNCIONAMENTO"/>
    <s v="LC108/109"/>
    <x v="2"/>
  </r>
  <r>
    <n v="1988002656"/>
    <s v="PLANO DE BENEFÍCIOS DE PREVISAM I - SENAI-AM"/>
    <s v="SENAI - AM"/>
    <x v="0"/>
    <s v="MULTIBRA"/>
    <n v="30"/>
    <s v="ATIVO - EM EXTINÇÃO"/>
    <s v="LC109"/>
    <x v="1"/>
  </r>
  <r>
    <n v="1988002729"/>
    <s v="PLANO DE BENEFÍCIOS PREVIDENCIÁRIOS DA FASERN - 001"/>
    <s v="PLANO BD"/>
    <x v="0"/>
    <s v="NÉOS"/>
    <n v="362"/>
    <s v="ATIVO - EM FUNCIONAMENTO"/>
    <s v="LC109"/>
    <x v="1"/>
  </r>
  <r>
    <n v="1988003083"/>
    <s v="PLANO DE BENEFÍCIO DEFINIDO MULTIPATROCINADO"/>
    <s v="PLANO BD"/>
    <x v="0"/>
    <s v="ICATUFMP"/>
    <n v="266"/>
    <e v="#N/A"/>
    <e v="#N/A"/>
    <x v="1"/>
  </r>
  <r>
    <n v="1988003156"/>
    <s v="PLANO ALCOA DE SEGURIDADE SOCIAL"/>
    <s v="ALCOA PREVI"/>
    <x v="2"/>
    <s v="ALCOA PREVI"/>
    <n v="9130"/>
    <s v="ATIVO - EM FUNCIONAMENTO"/>
    <s v="LC109"/>
    <x v="2"/>
  </r>
  <r>
    <n v="1988003229"/>
    <s v="PLANO DE BENEFÍCIOS BD PREVICOKE"/>
    <s v="PREVICOKE BD"/>
    <x v="0"/>
    <s v="PREVICOKE"/>
    <n v="674"/>
    <s v="ATIVO - EM EXTINÇÃO"/>
    <s v="LC109"/>
    <x v="2"/>
  </r>
  <r>
    <n v="1988003318"/>
    <s v="PLANO DE BENEFÍCIOS DA GRACE DO BRASIL LTDA"/>
    <s v="GRACE PREV"/>
    <x v="0"/>
    <s v="MULTIPENSIONS"/>
    <n v="96"/>
    <s v="ATIVO - EM EXTINÇÃO"/>
    <s v="LC109"/>
    <x v="1"/>
  </r>
  <r>
    <n v="1989000118"/>
    <s v="PLANO BP PREV"/>
    <s v="BP PREV"/>
    <x v="2"/>
    <s v="MULTIPREV"/>
    <n v="244"/>
    <s v="ATIVO - EM FUNCIONAMENTO"/>
    <s v="LC109"/>
    <x v="1"/>
  </r>
  <r>
    <n v="1989000274"/>
    <s v="PLANO DE APOSENTADORIA BÁSICO"/>
    <s v="BÁSICO"/>
    <x v="0"/>
    <s v="PREVI-SIEMENS"/>
    <n v="2205"/>
    <s v="ATIVO - EM EXTINÇÃO"/>
    <s v="LC109"/>
    <x v="3"/>
  </r>
  <r>
    <n v="1989000347"/>
    <s v="PLANO DE APOSENTADORIA SUPLEMENTAR"/>
    <s v="PLANO SUPLEMENTAR"/>
    <x v="1"/>
    <s v="PREVI-SIEMENS"/>
    <n v="1911"/>
    <s v="ATIVO - EM EXTINÇÃO"/>
    <s v="LC109"/>
    <x v="3"/>
  </r>
  <r>
    <n v="1989000592"/>
    <s v="FIEB PREVIND BAHIA - FIEB/IEL-BA"/>
    <s v="FIEB"/>
    <x v="0"/>
    <s v="MULTIBRA"/>
    <n v="12"/>
    <s v="ATIVO - EM EXTINÇÃO"/>
    <s v="LC109"/>
    <x v="1"/>
  </r>
  <r>
    <n v="1989000665"/>
    <s v="PLANO DE BENEFÍCIOS PREVIND - SESI/BA"/>
    <s v="SESI - BA - PREVIND"/>
    <x v="0"/>
    <s v="MULTIBRA"/>
    <n v="112"/>
    <s v="ATIVO - EM EXTINÇÃO"/>
    <s v="LC109"/>
    <x v="1"/>
  </r>
  <r>
    <n v="1989000738"/>
    <s v="PLANO DE BENEFÍCIOS CRYOVAC PREV"/>
    <s v="CRYOVAC PREV"/>
    <x v="0"/>
    <s v="MULTIPREV"/>
    <n v="191"/>
    <s v="ATIVO - EM EXTINÇÃO"/>
    <s v="LC109"/>
    <x v="1"/>
  </r>
  <r>
    <n v="1989000819"/>
    <s v="PLANO DE BENEFÍCIOS PREVIND SENAI-RS"/>
    <s v="PREVIND SENAI/RS"/>
    <x v="0"/>
    <s v="INDUSPREVI"/>
    <n v="748"/>
    <s v="ATIVO - EM EXTINÇÃO"/>
    <s v="LC109"/>
    <x v="3"/>
  </r>
  <r>
    <n v="1989000983"/>
    <s v="PLANO DE BENEFICIOS MAGNUS"/>
    <s v="MAGNUS"/>
    <x v="1"/>
    <s v="BB PREVIDENCIA"/>
    <n v="14980"/>
    <s v="ATIVO - EM FUNCIONAMENTO"/>
    <s v="LC109"/>
    <x v="1"/>
  </r>
  <r>
    <n v="1989001092"/>
    <s v="PLANO I DE APOSENTADORIA DO GRUPO MARSH BRASIL"/>
    <s v="J&amp;H"/>
    <x v="1"/>
    <s v="MULTIPENSIONS"/>
    <n v="10435"/>
    <s v="ATIVO - EM EXTINÇÃO"/>
    <s v="LC109"/>
    <x v="1"/>
  </r>
  <r>
    <n v="1989001165"/>
    <s v="PLANO DE BENEFICIOS I"/>
    <s v="PLANO I"/>
    <x v="0"/>
    <s v="ENERGISAPREV"/>
    <n v="348"/>
    <s v="ATIVO - EM EXTINÇÃO"/>
    <s v="LC109"/>
    <x v="3"/>
  </r>
  <r>
    <n v="1989001238"/>
    <s v="PLANO DE BENEFÍCIOS LUFTHANSA"/>
    <s v="LUFTHANSA"/>
    <x v="2"/>
    <s v="ICATUFMP"/>
    <n v="279"/>
    <s v="ATIVO - EM TRANSFERÊNCIA DE GERENCIAMENTO"/>
    <s v="LC109"/>
    <x v="1"/>
  </r>
  <r>
    <n v="1989001483"/>
    <s v="SENAI - ES"/>
    <s v="SENAI - ES"/>
    <x v="0"/>
    <s v="MULTIBRA"/>
    <n v="1"/>
    <e v="#N/A"/>
    <e v="#N/A"/>
    <x v="1"/>
  </r>
  <r>
    <n v="1989001556"/>
    <s v="SESI - ES"/>
    <s v="SESI - ES"/>
    <x v="0"/>
    <s v="MULTIBRA"/>
    <n v="11"/>
    <e v="#N/A"/>
    <e v="#N/A"/>
    <x v="1"/>
  </r>
  <r>
    <n v="1989001629"/>
    <s v="PLANO MOBIL I"/>
    <s v="PLANO MOBIL I"/>
    <x v="2"/>
    <s v="PREVIDEXXONMOBIL"/>
    <n v="18"/>
    <s v="ATIVO - EM EXTINÇÃO"/>
    <s v="LC109"/>
    <x v="2"/>
  </r>
  <r>
    <n v="1989001874"/>
    <s v="PLANO DE APOSENTADORIA GOODYEAR"/>
    <s v="GPP"/>
    <x v="1"/>
    <s v="GOODYEAR"/>
    <n v="0"/>
    <s v="ATIVO - EM TRANSFERÊNCIA DE GERENCIAMENTO"/>
    <s v="LC109"/>
    <x v="4"/>
  </r>
  <r>
    <n v="1989001874"/>
    <s v="PLANO DE APOSENTADORIA GOODYEAR"/>
    <s v="GPP"/>
    <x v="1"/>
    <s v="MULTIPENSIONS"/>
    <n v="16763"/>
    <s v="ATIVO - EM TRANSFERÊNCIA DE GERENCIAMENTO"/>
    <s v="LC109"/>
    <x v="1"/>
  </r>
  <r>
    <n v="1989002056"/>
    <s v="PLANO DE APOSENTADORIA MERCER"/>
    <s v="PLANO DE APOSENTADORIA MERCER"/>
    <x v="1"/>
    <s v="MERCERPREV"/>
    <n v="411"/>
    <s v="ATIVO - EM FUNCIONAMENTO"/>
    <s v="LC109"/>
    <x v="2"/>
  </r>
  <r>
    <n v="1989002129"/>
    <s v="SERVIÇO NACIONAL DE APRENDIZAGEM INDUSTRIAL - RS"/>
    <s v="SENAI RS"/>
    <x v="0"/>
    <s v="MULTIBRA"/>
    <n v="0"/>
    <e v="#N/A"/>
    <e v="#N/A"/>
    <x v="1"/>
  </r>
  <r>
    <n v="1989002211"/>
    <s v="SHARPLES-STOKES S.A"/>
    <s v="SHARPLES-STOKES S.A"/>
    <x v="2"/>
    <s v="MULTIBRA"/>
    <n v="0"/>
    <e v="#N/A"/>
    <e v="#N/A"/>
    <x v="1"/>
  </r>
  <r>
    <n v="1989002374"/>
    <s v="ATOFINA BRASIL QUIMICA LTDA"/>
    <s v="ATOFINA BRASIL QUIMICA LTDA"/>
    <x v="2"/>
    <s v="MULTIBRA"/>
    <n v="0"/>
    <e v="#N/A"/>
    <e v="#N/A"/>
    <x v="1"/>
  </r>
  <r>
    <n v="1989002447"/>
    <s v="WALLACE &amp; TIERNAN DO BRASIL INDUSTRIA E COMERCIO LTDA"/>
    <s v="WALLACE &amp; TIERNAN DO BRASIL INDUSTRIA E "/>
    <x v="2"/>
    <s v="MULTIBRA"/>
    <n v="0"/>
    <e v="#N/A"/>
    <e v="#N/A"/>
    <x v="1"/>
  </r>
  <r>
    <n v="1990000118"/>
    <s v="PLANO DE PREVIDÊNCIA EATONPREV"/>
    <s v="EATONPREV"/>
    <x v="2"/>
    <s v="MULTIPREV"/>
    <n v="3451"/>
    <s v="ATIVO - EM FUNCIONAMENTO"/>
    <s v="LC109"/>
    <x v="1"/>
  </r>
  <r>
    <n v="1990000274"/>
    <s v="PLANO DE BENEFÍCIOS LOSANGO I - PARTE BÁSICA"/>
    <s v="LOSANGO I - PARTE BÁSICA"/>
    <x v="0"/>
    <s v="MULTIBRA INSTITUIDOR"/>
    <n v="30"/>
    <e v="#N/A"/>
    <e v="#N/A"/>
    <x v="2"/>
  </r>
  <r>
    <n v="1990000347"/>
    <s v="PLANO BÁSICO ITAULAM"/>
    <s v="PLANO BÁSICO ITAULAM"/>
    <x v="0"/>
    <s v="ITAU UNIBANCO"/>
    <n v="59"/>
    <s v="ATIVO - EM EXTINÇÃO"/>
    <s v="LC109"/>
    <x v="0"/>
  </r>
  <r>
    <n v="1990000411"/>
    <s v="PLANO DE BENEFÍCIOS LOSANGO I - PARTE SUPLEMENTAR"/>
    <s v="LOSANGO I - PARTE SUPLEMENTAR"/>
    <x v="1"/>
    <s v="MULTIBRA INSTITUIDOR"/>
    <n v="31"/>
    <e v="#N/A"/>
    <e v="#N/A"/>
    <x v="2"/>
  </r>
  <r>
    <n v="1990000592"/>
    <s v="PLANO SUPLEMENTAR ITAULAM"/>
    <s v="PLANO SUPLEMENTAR ITAULAM"/>
    <x v="2"/>
    <s v="ITAU UNIBANCO"/>
    <n v="57"/>
    <s v="ATIVO - EM EXTINÇÃO"/>
    <s v="LC109"/>
    <x v="0"/>
  </r>
  <r>
    <n v="1990000819"/>
    <s v="PLANO DE APOSENTADORIA DA DANAPREV"/>
    <s v="DANAPREV"/>
    <x v="2"/>
    <s v="DANAPREV"/>
    <n v="12580"/>
    <s v="ATIVO - EM FUNCIONAMENTO"/>
    <s v="LC109"/>
    <x v="2"/>
  </r>
  <r>
    <n v="1990000983"/>
    <s v="PLANO DE BENEFICIOS TEXPREV"/>
    <s v="TEXPREV"/>
    <x v="2"/>
    <s v="TEXPREV"/>
    <n v="267"/>
    <s v="ATIVO - EM FUNCIONAMENTO"/>
    <s v="LC109"/>
    <x v="2"/>
  </r>
  <r>
    <n v="1990001092"/>
    <s v="PLANO DE CONTRIBUIÇÃO DEFINIDA PREVDOW"/>
    <s v="PREVDOW"/>
    <x v="1"/>
    <s v="PREVDOW"/>
    <n v="8466"/>
    <s v="ATIVO - EM FUNCIONAMENTO"/>
    <s v="LC109"/>
    <x v="3"/>
  </r>
  <r>
    <n v="1990001165"/>
    <s v="PLANO VIVA DE PREVIDÊNCIA E PECÚLIO"/>
    <s v="VIVAPREV"/>
    <x v="1"/>
    <s v="VIVA"/>
    <n v="127478"/>
    <s v="ATIVO - EM FUNCIONAMENTO"/>
    <s v="LC109"/>
    <x v="3"/>
  </r>
  <r>
    <n v="1990001319"/>
    <s v="PLANO DE BENEFÍCIOS PREVIND SESI/RS"/>
    <s v="PREVIND SESI/RS"/>
    <x v="0"/>
    <s v="INDUSPREVI"/>
    <n v="864"/>
    <s v="ATIVO - EM EXTINÇÃO"/>
    <s v="LC109"/>
    <x v="3"/>
  </r>
  <r>
    <n v="1990001483"/>
    <s v="PLANO DE BENEFÍCIOS BÁSICO"/>
    <s v="PLANO BÁSICO"/>
    <x v="0"/>
    <s v="SABESPREV"/>
    <n v="27120"/>
    <s v="ATIVO - EM EXTINÇÃO"/>
    <s v="LC108/109"/>
    <x v="1"/>
  </r>
  <r>
    <n v="1990001629"/>
    <s v="PLANO DE COMPLEMENTAÇÃO DE APOSENTADORIA E PENSÃO - SISTEMA FCEMG"/>
    <s v="PLANO DE BENEFÍCIOS BD"/>
    <x v="0"/>
    <s v="SUPREV"/>
    <n v="78"/>
    <s v="ATIVO - EM EXTINÇÃO"/>
    <s v="LC109"/>
    <x v="2"/>
  </r>
  <r>
    <n v="1990001947"/>
    <s v="PLANO DE BENEFÍCIOS NADIRPREV"/>
    <s v="NADIRPREV"/>
    <x v="2"/>
    <s v="MULTIBRA"/>
    <n v="2437"/>
    <s v="ATIVO - EM FUNCIONAMENTO"/>
    <s v="LC109"/>
    <x v="1"/>
  </r>
  <r>
    <n v="1990002056"/>
    <s v="SESI RS"/>
    <s v="SESI RS"/>
    <x v="0"/>
    <s v="MULTIBRA"/>
    <n v="0"/>
    <e v="#N/A"/>
    <e v="#N/A"/>
    <x v="1"/>
  </r>
  <r>
    <n v="1990002129"/>
    <s v="PLANO DE BENEFÍCIOS DO GRUPO BMP"/>
    <s v="BMP"/>
    <x v="2"/>
    <s v="FUNSSEST"/>
    <n v="1341"/>
    <s v="ATIVO - EM TRANSFERÊNCIA DE GERENCIAMENTO"/>
    <s v="LC109"/>
    <x v="1"/>
  </r>
  <r>
    <n v="1990002129"/>
    <s v="PLANO DE BENEFÍCIOS DO GRUPO BMP"/>
    <s v="BMP"/>
    <x v="2"/>
    <s v="MULTIPENSIONS"/>
    <n v="0"/>
    <s v="ATIVO - EM TRANSFERÊNCIA DE GERENCIAMENTO"/>
    <s v="LC109"/>
    <x v="1"/>
  </r>
  <r>
    <n v="1991000138"/>
    <s v="PLANO BD - RJU"/>
    <s v="BDR"/>
    <x v="0"/>
    <s v="FIOPREV"/>
    <n v="0"/>
    <e v="#N/A"/>
    <e v="#N/A"/>
    <x v="4"/>
  </r>
  <r>
    <n v="1991000219"/>
    <s v="PLANO DE APOSENTADORIA CREDICARD"/>
    <s v="PLANO BÁSICO CREDICARD"/>
    <x v="0"/>
    <s v="CITIPREVI"/>
    <n v="0"/>
    <e v="#N/A"/>
    <e v="#N/A"/>
    <x v="3"/>
  </r>
  <r>
    <n v="1991000383"/>
    <s v="PLANO DE APOSENTADORIA SUPLEMENTAR CREDICARD"/>
    <s v="PLANO SUPLEMENTAR CREDICARD"/>
    <x v="2"/>
    <s v="CITIPREVI"/>
    <n v="0"/>
    <e v="#N/A"/>
    <e v="#N/A"/>
    <x v="3"/>
  </r>
  <r>
    <n v="1991001029"/>
    <s v="PLANO DE BENEFICIOS DA SISTEL - PBS-A"/>
    <s v="PBS-A"/>
    <x v="0"/>
    <s v="SISTEL"/>
    <n v="41841"/>
    <s v="ATIVO - EM EXTINÇÃO"/>
    <s v="LC109"/>
    <x v="1"/>
  </r>
  <r>
    <n v="1991001118"/>
    <s v="PLANO DE BENEFÍCIOS BAHEMA A"/>
    <s v="BAHEMA - PLANO A"/>
    <x v="0"/>
    <s v="MULTIBRA"/>
    <n v="3"/>
    <e v="#N/A"/>
    <e v="#N/A"/>
    <x v="1"/>
  </r>
  <r>
    <n v="1991001274"/>
    <s v="PLANO DE BENEFÍCIOS SUPLEMENTAR AO REGIME JURÍDICO ÚNICO"/>
    <s v="PBSRJU"/>
    <x v="0"/>
    <s v="SIAS"/>
    <n v="9654"/>
    <s v="ATIVO - EM FUNCIONAMENTO"/>
    <s v="LC108/109"/>
    <x v="2"/>
  </r>
  <r>
    <n v="1991001347"/>
    <s v="PLANO DE APOSENTADORIA FIBERPREV"/>
    <s v="FIBERPREV"/>
    <x v="2"/>
    <s v="MULTIBRA"/>
    <n v="1619"/>
    <s v="ATIVO - EM FUNCIONAMENTO"/>
    <s v="LC109"/>
    <x v="1"/>
  </r>
  <r>
    <n v="1991001411"/>
    <s v="PLANO DE BENEFÍCIOS WEG"/>
    <s v="WSS"/>
    <x v="2"/>
    <s v="WEG"/>
    <n v="40663"/>
    <s v="ATIVO - EM FUNCIONAMENTO"/>
    <s v="LC109"/>
    <x v="3"/>
  </r>
  <r>
    <n v="1991001819"/>
    <s v="PLANO DE BENEFICIOS ORICA"/>
    <s v="ORICA"/>
    <x v="0"/>
    <s v="MULTIBRA"/>
    <n v="38"/>
    <e v="#N/A"/>
    <e v="#N/A"/>
    <x v="1"/>
  </r>
  <r>
    <n v="1991002165"/>
    <s v="PLANO DE APOSENTADORIA PREVI-ERICSSON"/>
    <s v="PLANO BÁSICO - BD"/>
    <x v="0"/>
    <s v="PREVI-ERICSSON"/>
    <n v="2146"/>
    <s v="ATIVO - EM EXTINÇÃO"/>
    <s v="LC109"/>
    <x v="3"/>
  </r>
  <r>
    <n v="1991002238"/>
    <s v="PLANO DE APOSENTADORIA SUPLEMENTAR PREVI-ERICSSON"/>
    <s v="PLANO SUPLEMENTAR - CV"/>
    <x v="2"/>
    <s v="PREVI-ERICSSON"/>
    <n v="1440"/>
    <s v="ATIVO - EM EXTINÇÃO"/>
    <s v="LC109"/>
    <x v="3"/>
  </r>
  <r>
    <n v="1991002483"/>
    <s v="PLANO DE APOSENTADORIA MAUÁ PREV"/>
    <s v="PLANO MAUÁ PREV"/>
    <x v="2"/>
    <s v="MAUA PREV"/>
    <n v="14462"/>
    <s v="ATIVO - EM FUNCIONAMENTO"/>
    <s v="LC109"/>
    <x v="2"/>
  </r>
  <r>
    <n v="1992000174"/>
    <s v="PREVIDENCIARIO ESTATUTARIO"/>
    <s v="PLANO B"/>
    <x v="0"/>
    <s v="AGROS"/>
    <n v="7672"/>
    <s v="ATIVO - EM EXTINÇÃO"/>
    <s v="LC108/109"/>
    <x v="2"/>
  </r>
  <r>
    <n v="1992000311"/>
    <s v="PLANO DE BENEFÍCIOS 8 - RP8"/>
    <s v="PREVIMINAS"/>
    <x v="0"/>
    <s v="FUNDAÇÃO LIBERTAS"/>
    <n v="0"/>
    <e v="#N/A"/>
    <e v="#N/A"/>
    <x v="1"/>
  </r>
  <r>
    <n v="1992000492"/>
    <s v="PLANO DE BENEFÍCIOS BAXTER"/>
    <s v="BAXTER"/>
    <x v="2"/>
    <s v="MULTIPREV"/>
    <n v="167"/>
    <s v="ATIVO - EM FUNCIONAMENTO"/>
    <s v="LC109"/>
    <x v="1"/>
  </r>
  <r>
    <n v="1992000565"/>
    <s v="PLANO DE APOSENTADORIA SUMITOMO MITSUI"/>
    <s v="SUMITOMO MITSUI"/>
    <x v="1"/>
    <s v="MULTIPREV"/>
    <n v="189"/>
    <s v="ATIVO - EM FUNCIONAMENTO"/>
    <s v="LC109"/>
    <x v="1"/>
  </r>
  <r>
    <n v="1992000719"/>
    <s v="PLANO DE APOSENTADORIA SEGURIDADE"/>
    <s v="PLANO DE APOSENTADORIA SEGURIDADE"/>
    <x v="2"/>
    <s v="SEGURIDADE"/>
    <n v="5727"/>
    <s v="ATIVO - EM TRANSFERÊNCIA DE GERENCIAMENTO"/>
    <s v="LC109"/>
    <x v="2"/>
  </r>
  <r>
    <n v="1992000956"/>
    <s v="PLANO DE BENEFÍCIOS 4 - RP4"/>
    <s v="PLANO RP4 - MGS"/>
    <x v="0"/>
    <s v="FUNDAÇÃO LIBERTAS"/>
    <n v="582"/>
    <s v="ATIVO - EM EXTINÇÃO"/>
    <s v="LC108/109"/>
    <x v="1"/>
  </r>
  <r>
    <n v="1992001065"/>
    <s v="PLANO DE BENEFÍCIOS PREVIDENCIÁRIOS 001"/>
    <s v="PLANO DE BENEFÍCIOS PREVIDENCIÁRIOS 001"/>
    <x v="0"/>
    <s v="PREVSAN"/>
    <n v="9788"/>
    <s v="ATIVO - EM FUNCIONAMENTO"/>
    <s v="LC108/109"/>
    <x v="3"/>
  </r>
  <r>
    <n v="1992001138"/>
    <s v="ELSTERPREV"/>
    <s v="ELSTER"/>
    <x v="1"/>
    <s v="MULTIBRA"/>
    <n v="35"/>
    <e v="#N/A"/>
    <e v="#N/A"/>
    <x v="1"/>
  </r>
  <r>
    <n v="1992001529"/>
    <s v="PLANO DE APOSENTADORIA DA SANTANDERPREVI"/>
    <s v="PLANO DE APOSENTADORIA DA SANTANDERPREVI"/>
    <x v="2"/>
    <s v="SANTANDERPREVI"/>
    <n v="68307"/>
    <s v="ATIVO - EM EXTINÇÃO"/>
    <s v="LC109"/>
    <x v="1"/>
  </r>
  <r>
    <n v="1992001618"/>
    <s v="PLANO DE BENEFÍCIOS PREVISC-SENAI-PI"/>
    <s v="PREVISC - SENAI-PI"/>
    <x v="0"/>
    <s v="PREVISC"/>
    <n v="46"/>
    <s v="ATIVO - EM EXTINÇÃO"/>
    <s v="LC109"/>
    <x v="3"/>
  </r>
  <r>
    <n v="1992001847"/>
    <s v="PLANO II DE APOSENTADORIA DO GRUPO MARSH BRASIL"/>
    <s v="MARSH"/>
    <x v="1"/>
    <s v="MULTIPENSIONS"/>
    <n v="0"/>
    <e v="#N/A"/>
    <e v="#N/A"/>
    <x v="1"/>
  </r>
  <r>
    <n v="1992001911"/>
    <s v="ITOCHU"/>
    <s v="ITOCHU"/>
    <x v="0"/>
    <s v="MULTIBRA"/>
    <n v="75"/>
    <e v="#N/A"/>
    <e v="#N/A"/>
    <x v="1"/>
  </r>
  <r>
    <n v="1993000119"/>
    <s v="PLANO DE BENEFÍCIOS I DA PREVIDÊNCIA SUPLEMENTAR"/>
    <s v="PLANO I"/>
    <x v="0"/>
    <s v="METRUS"/>
    <n v="9109"/>
    <s v="ATIVO - EM EXTINÇÃO"/>
    <s v="LC108/109"/>
    <x v="1"/>
  </r>
  <r>
    <n v="1993000429"/>
    <s v="PLANO COMPLEMENTAR DE BENEFÍCIOS PREVIDENCIAIS DA FACEB"/>
    <s v="PLANO COMPL. BENEF. PREV. DA FACEB"/>
    <x v="0"/>
    <s v="FACEB"/>
    <n v="291"/>
    <s v="ATIVO - EM EXTINÇÃO"/>
    <s v="LC108/109"/>
    <x v="3"/>
  </r>
  <r>
    <n v="1993000747"/>
    <s v="PLANO DE BENEFÍCIOS DA PATROCINADORA SKY BRASIL SERVIÇOS LTDA"/>
    <s v="SKY"/>
    <x v="1"/>
    <s v="MULTIBRA"/>
    <n v="1"/>
    <e v="#N/A"/>
    <e v="#N/A"/>
    <x v="1"/>
  </r>
  <r>
    <n v="1993000811"/>
    <s v="PLANO DE BENEFÍCIOS DA INOVAR PREVIDENCIA"/>
    <s v="PLANO DE BENEFÍCIOS"/>
    <x v="2"/>
    <s v="INOVAR PREVIDENCIA"/>
    <n v="10069"/>
    <s v="ATIVO - EM FUNCIONAMENTO"/>
    <s v="LC109"/>
    <x v="3"/>
  </r>
  <r>
    <n v="1993000992"/>
    <s v="PLANO DE APOSENTADORIA DEUTSCHE BANK"/>
    <s v="PLANO DE BENEFÍCIOS DEUTSCHE BANK"/>
    <x v="2"/>
    <s v="MULTIPREV"/>
    <n v="820"/>
    <s v="ATIVO - EM FUNCIONAMENTO"/>
    <s v="LC109"/>
    <x v="1"/>
  </r>
  <r>
    <n v="1993001018"/>
    <s v="PLANO DE BENEFÍCIOS CEMAT BD - I"/>
    <s v="CEMAT BD - I"/>
    <x v="0"/>
    <s v="ENERGISAPREV"/>
    <n v="128"/>
    <s v="ATIVO - EM EXTINÇÃO"/>
    <s v="LC109"/>
    <x v="3"/>
  </r>
  <r>
    <n v="1993001174"/>
    <s v="PLANO BÁSICO"/>
    <s v="PB"/>
    <x v="0"/>
    <s v="FUNEPP"/>
    <n v="59"/>
    <e v="#N/A"/>
    <e v="#N/A"/>
    <x v="3"/>
  </r>
  <r>
    <n v="1993001247"/>
    <s v="PLANO SUPLEMENTAR"/>
    <s v="PS"/>
    <x v="2"/>
    <s v="FUNEPP"/>
    <n v="11"/>
    <e v="#N/A"/>
    <e v="#N/A"/>
    <x v="3"/>
  </r>
  <r>
    <n v="1993001311"/>
    <s v="PLANO DE BENEFÍCIOS PREVISC-FECOMÉRCIO/SESC"/>
    <s v="PREVISC - FECOMERCIO / SESC - SC"/>
    <x v="0"/>
    <s v="PREVISC"/>
    <n v="0"/>
    <e v="#N/A"/>
    <e v="#N/A"/>
    <x v="3"/>
  </r>
  <r>
    <n v="1993001492"/>
    <s v="PLANO DE BENFÍCIOS GRUPO ESSILOR"/>
    <s v="ESSILOR"/>
    <x v="1"/>
    <s v="IFM"/>
    <n v="3209"/>
    <s v="ATIVO - EM TRANSFERÊNCIA DE GERENCIAMENTO"/>
    <s v="LC109"/>
    <x v="1"/>
  </r>
  <r>
    <n v="1993001565"/>
    <s v="PLANO DE BENEFÍCIOS TAPPREV"/>
    <s v="TAP AIR"/>
    <x v="2"/>
    <s v="MULTIBRA"/>
    <n v="194"/>
    <s v="ATIVO - EM FUNCIONAMENTO"/>
    <s v="LC109"/>
    <x v="1"/>
  </r>
  <r>
    <n v="1993001638"/>
    <s v="PLANO DE BENEFÍCIOS HERING-PREV"/>
    <s v="HERINGPREV"/>
    <x v="2"/>
    <s v="MULTIPENSIONS"/>
    <n v="10772"/>
    <s v="ATIVO - EM FUNCIONAMENTO"/>
    <s v="LC109"/>
    <x v="1"/>
  </r>
  <r>
    <n v="1993001719"/>
    <s v="PLANO DE BENEFÍCIOS BUNGE"/>
    <s v="PLANO DE BENEFÍCIOS BUNGE"/>
    <x v="2"/>
    <s v="BUNGEPREV"/>
    <n v="36871"/>
    <s v="ATIVO - EM FUNCIONAMENTO"/>
    <s v="LC109"/>
    <x v="3"/>
  </r>
  <r>
    <n v="1993001956"/>
    <s v="PLANO DE BENEFÍCIOS CONCREMAT"/>
    <s v="CONCREMAT"/>
    <x v="2"/>
    <s v="MULTIPENSIONS"/>
    <n v="2265"/>
    <s v="ATIVO - EM TRANSFERÊNCIA DE GERENCIAMENTO"/>
    <s v="LC109"/>
    <x v="1"/>
  </r>
  <r>
    <n v="1993002219"/>
    <s v="PLANO DE APOSENTADORIA MCPREV"/>
    <s v="MCPREV"/>
    <x v="1"/>
    <s v="IFM"/>
    <n v="8351"/>
    <s v="ATIVO - EM FUNCIONAMENTO"/>
    <s v="LC109"/>
    <x v="1"/>
  </r>
  <r>
    <n v="1993002529"/>
    <s v="PLANO DE BENEFÍCIOS DA PORTOPREV"/>
    <s v="PORTOPREV"/>
    <x v="2"/>
    <s v="PORTOPREV"/>
    <n v="9992"/>
    <s v="ATIVO - EM EXTINÇÃO"/>
    <s v="LC109"/>
    <x v="3"/>
  </r>
  <r>
    <n v="1993002774"/>
    <s v="PLANO DE APOSENTADORIA DA CP PREV"/>
    <s v="PLANO DE APOSENTADORIA"/>
    <x v="2"/>
    <s v="CP PREV"/>
    <n v="8141"/>
    <s v="ATIVO - EM FUNCIONAMENTO"/>
    <s v="LC109"/>
    <x v="2"/>
  </r>
  <r>
    <n v="1993002847"/>
    <s v="PLANO DE APOSENTADORIA CABOT BRASIL INDÚSTRIA E COMÉRCIO LTDA."/>
    <s v="CABOT"/>
    <x v="2"/>
    <s v="MULTIPREV"/>
    <n v="944"/>
    <s v="ATIVO - EM FUNCIONAMENTO"/>
    <s v="LC109"/>
    <x v="1"/>
  </r>
  <r>
    <n v="1993002911"/>
    <s v="PLANO DE BENEFÍCIOS PREVMETAL"/>
    <s v="PREVMETAL"/>
    <x v="2"/>
    <s v="MULTIBRA"/>
    <n v="937"/>
    <s v="ATIVO - EM EXTINÇÃO"/>
    <s v="LC109"/>
    <x v="1"/>
  </r>
  <r>
    <n v="1993003029"/>
    <s v="PLANO DE BENEFÍCIOS NOVOZYMES"/>
    <s v="NOVOZYMES"/>
    <x v="2"/>
    <s v="MULTIPREV"/>
    <n v="719"/>
    <s v="ATIVO - EM FUNCIONAMENTO"/>
    <s v="LC109"/>
    <x v="1"/>
  </r>
  <r>
    <n v="1993003118"/>
    <s v="PLANO DE BENEFÍCIOS NALCO"/>
    <s v="NALCO"/>
    <x v="2"/>
    <s v="MULTIBRA"/>
    <n v="44"/>
    <e v="#N/A"/>
    <e v="#N/A"/>
    <x v="1"/>
  </r>
  <r>
    <n v="1993003411"/>
    <s v="PLANO DE APOSENTADORIA"/>
    <s v="GEBSA PREV"/>
    <x v="2"/>
    <s v="GEBSA-PREV"/>
    <n v="17040"/>
    <s v="ATIVO - EM FUNCIONAMENTO"/>
    <s v="LC109"/>
    <x v="3"/>
  </r>
  <r>
    <n v="1993003592"/>
    <s v="PREVIDENCIÁRIO N° 1"/>
    <s v="PLANO 1"/>
    <x v="0"/>
    <s v="FUNDIAGUA"/>
    <n v="89"/>
    <s v="ATIVO - EM FUNCIONAMENTO"/>
    <s v="LC108/109"/>
    <x v="3"/>
  </r>
  <r>
    <n v="1993003738"/>
    <s v="PLANO DE BENEFÍCIOS VCNE"/>
    <s v="VCNE"/>
    <x v="1"/>
    <s v="FUNSEJEM"/>
    <n v="436"/>
    <s v="ATIVO - EM EXTINÇÃO"/>
    <s v="LC109"/>
    <x v="3"/>
  </r>
  <r>
    <n v="1993003811"/>
    <s v="PLANO DE BENEFÍCIOS NOVO NORDISK"/>
    <s v="NOVO NORDISK"/>
    <x v="2"/>
    <s v="MULTIPREV"/>
    <n v="1196"/>
    <s v="ATIVO - EM FUNCIONAMENTO"/>
    <s v="LC109"/>
    <x v="1"/>
  </r>
  <r>
    <n v="1993003983"/>
    <s v="CGU COMPANHIA DE SEGUROS"/>
    <s v="CGU COMPANHIA DE SEGUROS"/>
    <x v="2"/>
    <s v="MULTIBRA"/>
    <n v="0"/>
    <e v="#N/A"/>
    <e v="#N/A"/>
    <x v="1"/>
  </r>
  <r>
    <n v="1994000211"/>
    <s v="PLANO DE BENEFÍCIOS RANDONPREV"/>
    <s v="RANDONPREV"/>
    <x v="2"/>
    <s v="RANDONPREV"/>
    <n v="41709"/>
    <s v="ATIVO - EM FUNCIONAMENTO"/>
    <s v="LC109"/>
    <x v="2"/>
  </r>
  <r>
    <n v="1994000392"/>
    <s v="PLANO DE BENEFÍCIOS MERCÚRIO"/>
    <s v="MERCURIO"/>
    <x v="1"/>
    <s v="MULTIPLA"/>
    <n v="155"/>
    <s v="ATIVO - EM FUNCIONAMENTO"/>
    <s v="LC109"/>
    <x v="3"/>
  </r>
  <r>
    <n v="1994000465"/>
    <s v="PLANO DE BENEFÍCIOS PREVISENAC"/>
    <s v="PREVISENAC"/>
    <x v="2"/>
    <s v="MULTIPLA"/>
    <n v="18867"/>
    <s v="ATIVO - EM FUNCIONAMENTO"/>
    <s v="LC109"/>
    <x v="3"/>
  </r>
  <r>
    <n v="1994000538"/>
    <s v="PLANO DE BENEFÍCIOS PREVISESC"/>
    <s v="PREVISESC"/>
    <x v="2"/>
    <s v="MULTIPLA"/>
    <n v="15936"/>
    <s v="ATIVO - EM FUNCIONAMENTO"/>
    <s v="LC109"/>
    <x v="3"/>
  </r>
  <r>
    <n v="1994000619"/>
    <s v="PLANO DE  BENEFÍCIOS BANESPREV II"/>
    <s v="PLANO BANESPREV II"/>
    <x v="0"/>
    <s v="BANESPREV"/>
    <n v="19779"/>
    <s v="ATIVO - EM EXTINÇÃO"/>
    <s v="LC109"/>
    <x v="0"/>
  </r>
  <r>
    <n v="1994000783"/>
    <s v="PLANO DE BENEFÍCIOS LUBRIZOL PREV"/>
    <s v="LUBRIZOL PREV"/>
    <x v="2"/>
    <s v="MULTIPENSIONS"/>
    <n v="242"/>
    <s v="ATIVO - EM TRANSFERÊNCIA DE GERENCIAMENTO"/>
    <s v="LC109"/>
    <x v="1"/>
  </r>
  <r>
    <n v="1994000929"/>
    <s v="PLANO DE CONTRIBUIÇÃO VARIÁVEL DA PATROCINADORA RIOTRILHOS"/>
    <s v="PLANO RIOTRILHOS"/>
    <x v="2"/>
    <s v="REFER"/>
    <n v="2039"/>
    <s v="ATIVO - EM FUNCIONAMENTO"/>
    <s v="LC108/109"/>
    <x v="1"/>
  </r>
  <r>
    <n v="1994001119"/>
    <s v="PLANO DE APOSENTADORIA LILLYPREV"/>
    <s v="PLANO DE APOSENTADORA"/>
    <x v="2"/>
    <s v="LILLYPREV"/>
    <n v="1832"/>
    <s v="ATIVO - EM FUNCIONAMENTO"/>
    <s v="LC109"/>
    <x v="2"/>
  </r>
  <r>
    <n v="1994001356"/>
    <s v="PLANO DE APOSENTADORIA DIAGEO"/>
    <s v="PLANO DIAGEO"/>
    <x v="2"/>
    <s v="MULTIPREV"/>
    <n v="321"/>
    <s v="ATIVO - EM EXTINÇÃO"/>
    <s v="LC109"/>
    <x v="1"/>
  </r>
  <r>
    <n v="1994001429"/>
    <s v="PLANO DE APOSENTADORIA SUPLEMENTAR DIAGEO"/>
    <s v="DIAGEO SUPLEMENTAR"/>
    <x v="2"/>
    <s v="MULTIPREV"/>
    <n v="429"/>
    <s v="ATIVO - EM FUNCIONAMENTO"/>
    <s v="LC109"/>
    <x v="1"/>
  </r>
  <r>
    <n v="1994001518"/>
    <s v="PLANO DE BENEFÍCIOS 5-II - RP5- II"/>
    <s v="PLANO PRODEMGE"/>
    <x v="0"/>
    <s v="FUNDAÇÃO LIBERTAS"/>
    <n v="27"/>
    <s v="ATIVO - EM EXTINÇÃO"/>
    <s v="LC108/109"/>
    <x v="1"/>
  </r>
  <r>
    <n v="1994001674"/>
    <s v="PLANO DE BENEFÍCIOS SOUTH32"/>
    <s v="PLANO SOUTH32"/>
    <x v="0"/>
    <s v="IFM"/>
    <n v="108"/>
    <s v="ATIVO - EM FUNCIONAMENTO"/>
    <s v="LC109"/>
    <x v="1"/>
  </r>
  <r>
    <n v="1994001747"/>
    <s v="PLANO DE BENEFÍCIOS TENNECO"/>
    <s v="TENNECO"/>
    <x v="2"/>
    <s v="MULTIPREV"/>
    <n v="7453"/>
    <s v="ATIVO - EM FUNCIONAMENTO"/>
    <s v="LC109"/>
    <x v="1"/>
  </r>
  <r>
    <n v="1994001811"/>
    <s v="PLANO DE BENEFÍCIOS PREVIDENCIÁRIOS VIKINGPREV"/>
    <s v="PLANO VIKINGPREV"/>
    <x v="2"/>
    <s v="VIKINGPREV"/>
    <n v="6709"/>
    <s v="ATIVO - EM FUNCIONAMENTO"/>
    <s v="LC109"/>
    <x v="3"/>
  </r>
  <r>
    <n v="1994001992"/>
    <s v="PLANO DE BENEFÍCIOS PREVISC SENAI-MA"/>
    <s v="PREVISC - SENAI-MA"/>
    <x v="0"/>
    <s v="PREVISC"/>
    <n v="108"/>
    <s v="ATIVO - EM EXTINÇÃO"/>
    <s v="LC109"/>
    <x v="3"/>
  </r>
  <r>
    <n v="1994002174"/>
    <s v="PLANO BÁSICO DE BENEFÍCIOS DA UNIPREVI"/>
    <s v="PLANO BÁSICO"/>
    <x v="0"/>
    <s v="UNIPREVI"/>
    <n v="82"/>
    <s v="ATIVO - EM FUNCIONAMENTO"/>
    <s v="LC109"/>
    <x v="2"/>
  </r>
  <r>
    <n v="1994002492"/>
    <s v="PLANO DE BENEFICIOS ACEPREV"/>
    <s v="ACEPREV"/>
    <x v="2"/>
    <s v="ACEPREV"/>
    <n v="10729"/>
    <s v="ATIVO - EM FUNCIONAMENTO"/>
    <s v="LC109"/>
    <x v="3"/>
  </r>
  <r>
    <n v="1994002565"/>
    <s v="PLANO DE BENEFÍCIOS FUNTERRA PREV"/>
    <s v="PLANO FUNTERRA PREV"/>
    <x v="1"/>
    <s v="BB PREVIDENCIA"/>
    <n v="486"/>
    <s v="ATIVO - EM EXTINÇÃO"/>
    <s v="LC109"/>
    <x v="1"/>
  </r>
  <r>
    <n v="1994002883"/>
    <s v="PLANO DE BENEFÍCIOS N.º 006 - DME"/>
    <s v="PB DME"/>
    <x v="0"/>
    <s v="SUPREV"/>
    <n v="20"/>
    <s v="ATIVO - EM EXTINÇÃO"/>
    <s v="LC109"/>
    <x v="2"/>
  </r>
  <r>
    <n v="1994002956"/>
    <s v="PLANO DE BENEFÍCIOS AZENPREV"/>
    <s v="AZENPREV"/>
    <x v="2"/>
    <s v="IFM"/>
    <n v="3072"/>
    <s v="ATIVO - EM FUNCIONAMENTO"/>
    <s v="LC109"/>
    <x v="1"/>
  </r>
  <r>
    <n v="1994003065"/>
    <s v="PLANO BÁSICO DE BENEFÍCIOS I - SISTEMA FIRJAN"/>
    <s v="BD I - SISTEMA FIRJAN"/>
    <x v="0"/>
    <s v="PREVINDUS"/>
    <n v="1810"/>
    <s v="ATIVO - EM EXTINÇÃO"/>
    <s v="LC109"/>
    <x v="3"/>
  </r>
  <r>
    <n v="1994003138"/>
    <s v="PLANO PREVTOWERS"/>
    <s v="PREVTOWERS"/>
    <x v="2"/>
    <s v="MULTIPREV"/>
    <n v="271"/>
    <s v="ATIVO - EM FUNCIONAMENTO"/>
    <s v="LC109"/>
    <x v="1"/>
  </r>
  <r>
    <n v="1994003383"/>
    <s v="PLANO DE BENEFÍCIOS II - AEROMOT"/>
    <s v="PLANO II - AEROMOT"/>
    <x v="2"/>
    <s v="AERUS"/>
    <n v="290"/>
    <e v="#N/A"/>
    <e v="#N/A"/>
    <x v="4"/>
  </r>
  <r>
    <n v="1994003847"/>
    <s v="PLANO DE BENEFÍCIOS II - INTERBRASIL"/>
    <s v="PLANO II - INTERBRASIL"/>
    <x v="2"/>
    <s v="AERUS"/>
    <n v="9"/>
    <e v="#N/A"/>
    <e v="#N/A"/>
    <x v="4"/>
  </r>
  <r>
    <n v="1994003911"/>
    <s v="PLANO DE BENEFÍCIOS II - TRANSBRASIL"/>
    <s v="PLANO II - TRANSBRASIL"/>
    <x v="2"/>
    <s v="AERUS"/>
    <n v="606"/>
    <e v="#N/A"/>
    <e v="#N/A"/>
    <x v="4"/>
  </r>
  <r>
    <n v="1994004029"/>
    <s v="PLANO DE BENEFÍCIOS VEXTY"/>
    <s v="PLANO VEXTY"/>
    <x v="1"/>
    <s v="VEXTY"/>
    <n v="16294"/>
    <s v="ATIVO - EM FUNCIONAMENTO"/>
    <s v="LC109"/>
    <x v="1"/>
  </r>
  <r>
    <n v="1994004118"/>
    <s v="PLANO DE BENEFÍCIO DEFINIDO"/>
    <s v="BD"/>
    <x v="0"/>
    <s v="CAPITAL PREV"/>
    <n v="2982"/>
    <s v="ATIVO - EM EXTINÇÃO"/>
    <s v="LC108/109"/>
    <x v="2"/>
  </r>
  <r>
    <n v="1994004274"/>
    <s v="PLANO PREVI-FIERN BD"/>
    <s v="PREVI-FIERN BD"/>
    <x v="0"/>
    <s v="MULTIBRA"/>
    <n v="147"/>
    <s v="ATIVO - EM TRANSFERÊNCIA DE GERENCIAMENTO"/>
    <s v="LC109"/>
    <x v="1"/>
  </r>
  <r>
    <n v="1994004411"/>
    <s v="PLANO BÁSICO DE BENEFÍCIOS I - SEBRAE-RJ"/>
    <s v="BD I - SEBRAE - RJ"/>
    <x v="0"/>
    <s v="PREVINDUS"/>
    <n v="21"/>
    <s v="ATIVO - EM EXTINÇÃO"/>
    <s v="LC109"/>
    <x v="3"/>
  </r>
  <r>
    <n v="1995000183"/>
    <s v="PLANO DE BENEFÍCIOS AIR PRODUCTS"/>
    <s v="PLANO DE BENEFÍCIOS AIR PRODUCTS"/>
    <x v="2"/>
    <s v="MULTIPREV"/>
    <n v="656"/>
    <s v="ATIVO - EM FUNCIONAMENTO"/>
    <s v="LC109"/>
    <x v="1"/>
  </r>
  <r>
    <n v="1995000256"/>
    <s v="PLANO DE BENEFÍCIOS PETROCOQUE"/>
    <s v="PETROCOQUE"/>
    <x v="2"/>
    <s v="MULTIBRA"/>
    <n v="15"/>
    <s v="ATIVO - EM EXTINÇÃO"/>
    <s v="LC109"/>
    <x v="1"/>
  </r>
  <r>
    <n v="1995000418"/>
    <s v="PLANO DE BENEFÍCIOS ACTARIS"/>
    <s v="ACTARIS"/>
    <x v="2"/>
    <s v="MULTIBRA"/>
    <n v="1613"/>
    <s v="ATIVO - EM FUNCIONAMENTO"/>
    <s v="LC109"/>
    <x v="1"/>
  </r>
  <r>
    <n v="1995000711"/>
    <s v="PLANO DE APOSENTADORIA DA ANBIMA"/>
    <s v="PLANO DA ANBIMA"/>
    <x v="1"/>
    <s v="IFM"/>
    <n v="722"/>
    <s v="ATIVO - EM FUNCIONAMENTO"/>
    <s v="LC109"/>
    <x v="1"/>
  </r>
  <r>
    <n v="1995000892"/>
    <s v="PLANO DE BENEFÍCIOS INNOVATIVE WATER CARE"/>
    <s v="ARCH"/>
    <x v="2"/>
    <s v="MULTIBRA"/>
    <n v="558"/>
    <s v="ATIVO - EM FUNCIONAMENTO"/>
    <s v="LC109"/>
    <x v="1"/>
  </r>
  <r>
    <n v="1995001074"/>
    <s v="PLANO DE BENEFÍCIOS ANCOR"/>
    <s v="PB ANCOR"/>
    <x v="1"/>
    <s v="IFM"/>
    <n v="0"/>
    <e v="#N/A"/>
    <e v="#N/A"/>
    <x v="1"/>
  </r>
  <r>
    <n v="1995001147"/>
    <s v="REGULAMENTO DO PLANO DE BENEFÍCIOS B3"/>
    <s v="B3"/>
    <x v="1"/>
    <s v="IFM"/>
    <n v="7098"/>
    <s v="ATIVO - EM FUNCIONAMENTO"/>
    <s v="LC109"/>
    <x v="1"/>
  </r>
  <r>
    <n v="1995001211"/>
    <s v="PLANO DE BENEFÍCIOS BOVESPA"/>
    <s v="PB BOVESPA"/>
    <x v="1"/>
    <s v="IFM"/>
    <n v="422"/>
    <s v="ATIVO - EM FUNCIONAMENTO"/>
    <s v="LC109"/>
    <x v="1"/>
  </r>
  <r>
    <n v="1995001465"/>
    <s v="PLANO PREVIP"/>
    <s v="CV"/>
    <x v="2"/>
    <s v="PREVIP"/>
    <n v="10784"/>
    <s v="ATIVO - EM FUNCIONAMENTO"/>
    <s v="LC109"/>
    <x v="2"/>
  </r>
  <r>
    <n v="1995001783"/>
    <s v="PLANO DE BENEFÍCIOS PREVIDÊNCIÁRIOS Nº 001"/>
    <s v="PFBD"/>
    <x v="0"/>
    <s v="FABASA"/>
    <n v="503"/>
    <s v="ATIVO - EM EXTINÇÃO"/>
    <s v="LC108/109"/>
    <x v="3"/>
  </r>
  <r>
    <n v="1995001856"/>
    <s v="PLANO DE BENEFÍCIOS ALLIED DOMECQ"/>
    <s v="ALLIED DOMECQ"/>
    <x v="2"/>
    <s v="MULTIBRA"/>
    <n v="0"/>
    <e v="#N/A"/>
    <e v="#N/A"/>
    <x v="1"/>
  </r>
  <r>
    <n v="1995001929"/>
    <s v="PLANO DE BENEFICIOS OESPREV"/>
    <s v="PLANO"/>
    <x v="2"/>
    <s v="MULTIPENSIONS"/>
    <n v="6201"/>
    <s v="ATIVO - EM FUNCIONAMENTO"/>
    <s v="LC109"/>
    <x v="1"/>
  </r>
  <r>
    <n v="1995002356"/>
    <s v="PLANO DE PREVIDÊNCIA CENIBRA"/>
    <s v="PLANO CENIBRA"/>
    <x v="2"/>
    <s v="VALIA"/>
    <n v="113"/>
    <s v="ATIVO - EM EXTINÇÃO"/>
    <s v="LC109"/>
    <x v="0"/>
  </r>
  <r>
    <n v="1995002429"/>
    <s v="PLANO DE BENEFÍCIOS PROPEX DO BRASIL"/>
    <s v="PROPEX DO BRASIL"/>
    <x v="0"/>
    <s v="MULTIBRA"/>
    <n v="14"/>
    <e v="#N/A"/>
    <e v="#N/A"/>
    <x v="1"/>
  </r>
  <r>
    <n v="1995002518"/>
    <s v="PLANO DE BENEFÍCIOS COMCAP I - COMCAPREV"/>
    <s v="COMCAPREV"/>
    <x v="0"/>
    <s v="FUMPRESC"/>
    <n v="14"/>
    <s v="ATIVO - EM EXTINÇÃO"/>
    <s v="LC108/109"/>
    <x v="2"/>
  </r>
  <r>
    <n v="1995002674"/>
    <s v="PLANO DE BENEFÍCIOS BO PAPER PREV"/>
    <s v="BO PAPER"/>
    <x v="2"/>
    <s v="IFM"/>
    <n v="571"/>
    <s v="ATIVO - EM FUNCIONAMENTO"/>
    <s v="LC109"/>
    <x v="1"/>
  </r>
  <r>
    <n v="1995002747"/>
    <s v="PLANO DE APOSENTADORIA"/>
    <s v="MARCOPREV"/>
    <x v="0"/>
    <s v="MARCOPREV"/>
    <n v="15031"/>
    <s v="ATIVO - EM EXTINÇÃO"/>
    <s v="LC109"/>
    <x v="2"/>
  </r>
  <r>
    <n v="1995002811"/>
    <s v="PLANO DE APOSENTADORIA SUPLEMENTAR"/>
    <s v="MARCOPREV"/>
    <x v="2"/>
    <s v="MARCOPREV"/>
    <n v="486"/>
    <s v="ATIVO - EM FUNCIONAMENTO"/>
    <s v="LC109"/>
    <x v="2"/>
  </r>
  <r>
    <n v="1995002992"/>
    <s v="PLANO DE BENEFÍCIOS TRAMONTINAPREV"/>
    <s v="TRAMONTINAPREV"/>
    <x v="2"/>
    <s v="TRAMONTINAPREV"/>
    <n v="20541"/>
    <s v="ATIVO - EM FUNCIONAMENTO"/>
    <s v="LC109"/>
    <x v="2"/>
  </r>
  <r>
    <n v="1995003018"/>
    <s v="PLANO DE BENEFÍCIOS ROCHEPREV"/>
    <s v="ROCHEPREV"/>
    <x v="2"/>
    <s v="ROCHEPREV"/>
    <n v="4032"/>
    <s v="ATIVO - EM FUNCIONAMENTO"/>
    <s v="LC109"/>
    <x v="2"/>
  </r>
  <r>
    <n v="1995003174"/>
    <s v="PLANO DE BENEFÍCIOS GIVAUDAN DO BRASIL LTDA"/>
    <s v="GIVAUDAN"/>
    <x v="1"/>
    <s v="MULTIPREV"/>
    <n v="504"/>
    <s v="ATIVO - EM FUNCIONAMENTO"/>
    <s v="LC109"/>
    <x v="1"/>
  </r>
  <r>
    <n v="1995003247"/>
    <s v="PLANO DE APOSENTADORIA TETRA PAK PREV"/>
    <s v="PLANO DE APOSENTADORIA"/>
    <x v="1"/>
    <s v="TETRA PAK PREV"/>
    <n v="4810"/>
    <s v="ATIVO - EM FUNCIONAMENTO"/>
    <s v="LC109"/>
    <x v="2"/>
  </r>
  <r>
    <n v="1995003311"/>
    <s v="PLANO DE APOSENTADORIA"/>
    <s v="FPP"/>
    <x v="2"/>
    <s v="FPP"/>
    <n v="6128"/>
    <s v="ATIVO - EM FUNCIONAMENTO"/>
    <s v="LC109"/>
    <x v="4"/>
  </r>
  <r>
    <n v="1995003565"/>
    <s v="PLANO DE APOSENTADORIA VISTEONPREV"/>
    <s v="VISTEONPREV"/>
    <x v="2"/>
    <s v="VBPP"/>
    <n v="2818"/>
    <s v="ATIVO - EM FUNCIONAMENTO"/>
    <s v="LC109"/>
    <x v="2"/>
  </r>
  <r>
    <n v="1995003638"/>
    <s v="PLANO DE BENEFÍCIOS BOTICÁRIO PREV"/>
    <s v="BOTICARIO PREV"/>
    <x v="1"/>
    <s v="BOTICARIO PREV"/>
    <n v="22707"/>
    <s v="ATIVO - EM FUNCIONAMENTO"/>
    <s v="LC109"/>
    <x v="2"/>
  </r>
  <r>
    <n v="1995003719"/>
    <s v="PLANO DE APOSENTADORIA DA FM"/>
    <s v="FM"/>
    <x v="1"/>
    <s v="MULTIPREV"/>
    <n v="79"/>
    <s v="ATIVO - EM FUNCIONAMENTO"/>
    <s v="LC109"/>
    <x v="1"/>
  </r>
  <r>
    <n v="1995003956"/>
    <s v="PLANO MISTO DE BENEFÍCIO SUPLEMENTAR"/>
    <s v="PLANO MISTO"/>
    <x v="2"/>
    <s v="CBS"/>
    <n v="15776"/>
    <s v="ATIVO - EM EXTINÇÃO"/>
    <s v="LC109"/>
    <x v="1"/>
  </r>
  <r>
    <n v="1996000365"/>
    <s v="PLANO DE BENEFÍCIOS DE CONTRIBUIÇÃO DEFINIDA DA IBM BRASIL"/>
    <s v="IBM - CD"/>
    <x v="1"/>
    <s v="IBM"/>
    <n v="21179"/>
    <s v="ATIVO - EM FUNCIONAMENTO"/>
    <s v="LC109"/>
    <x v="3"/>
  </r>
  <r>
    <n v="1996000756"/>
    <s v="PLANO SAP"/>
    <s v="SAP"/>
    <x v="2"/>
    <s v="MULTIBRA"/>
    <n v="0"/>
    <e v="#N/A"/>
    <e v="#N/A"/>
    <x v="1"/>
  </r>
  <r>
    <n v="1996000829"/>
    <s v="PLANO DE APOSENTADORIA JPMORGANCHASE"/>
    <s v="JPMORGANCHASE"/>
    <x v="2"/>
    <s v="MULTIPREV"/>
    <n v="1722"/>
    <s v="ATIVO - EM FUNCIONAMENTO"/>
    <s v="LC109"/>
    <x v="1"/>
  </r>
  <r>
    <n v="1996001329"/>
    <s v="PLANO DE APOSENTADORIA SPIRAXPREV"/>
    <s v="SPIRAXPREV"/>
    <x v="2"/>
    <s v="MULTIPREV"/>
    <n v="630"/>
    <s v="ATIVO - EM FUNCIONAMENTO"/>
    <s v="LC109"/>
    <x v="1"/>
  </r>
  <r>
    <n v="1996001574"/>
    <s v="PLANO SUPLEMENTAR MARISOL PREVIDÊNCIA"/>
    <s v="SUPLEMENTAR"/>
    <x v="2"/>
    <s v="MULTIPENSIONS"/>
    <n v="1100"/>
    <s v="ATIVO - EM FUNCIONAMENTO"/>
    <s v="LC109"/>
    <x v="1"/>
  </r>
  <r>
    <n v="1996001647"/>
    <s v="PLANO DE BENEFÍCIOS EDSERJ PREV"/>
    <s v="EDSERJ PREV"/>
    <x v="2"/>
    <s v="BB PREVIDENCIA"/>
    <n v="568"/>
    <s v="ATIVO - EM FUNCIONAMENTO"/>
    <s v="LC109"/>
    <x v="1"/>
  </r>
  <r>
    <n v="1996002074"/>
    <s v="PLANO FGV"/>
    <s v="PLANO FGV"/>
    <x v="1"/>
    <s v="FGV-PREVI"/>
    <n v="6193"/>
    <s v="ATIVO - EM FUNCIONAMENTO"/>
    <s v="LC109"/>
    <x v="2"/>
  </r>
  <r>
    <n v="1996002147"/>
    <s v="PLANO DE BENEFÍCIOS PREVILEAF"/>
    <s v="PREVILEAF"/>
    <x v="2"/>
    <s v="MULTIPREV"/>
    <n v="653"/>
    <s v="ATIVO - EM FUNCIONAMENTO"/>
    <s v="LC109"/>
    <x v="1"/>
  </r>
  <r>
    <n v="1996002211"/>
    <s v="PLANO DE BENEFÍCIO DEFINIDO EQUATORIAL ALAGOAS"/>
    <s v="BD EQUATORIAL ALAGOAS"/>
    <x v="0"/>
    <s v="EQTPREV"/>
    <n v="452"/>
    <s v="ATIVO - EM FUNCIONAMENTO"/>
    <s v="LC109"/>
    <x v="3"/>
  </r>
  <r>
    <n v="1996002392"/>
    <s v="PLANO BÁSICO DE BENEFÍCIOS I - SENAC-ARRJ"/>
    <s v="BD I - SENAC - ARRJ"/>
    <x v="0"/>
    <s v="PREVINDUS"/>
    <n v="276"/>
    <s v="ATIVO - EM EXTINÇÃO"/>
    <s v="LC109"/>
    <x v="3"/>
  </r>
  <r>
    <n v="1996002465"/>
    <s v="PLANO DE BENEFÍCIOS DA EMBAIXADA DOS EUA"/>
    <s v="EMBAIXADA DOS EUA"/>
    <x v="2"/>
    <s v="MULTIPREV"/>
    <n v="2842"/>
    <s v="ATIVO - EM FUNCIONAMENTO"/>
    <s v="LC109"/>
    <x v="1"/>
  </r>
  <r>
    <n v="1996002538"/>
    <s v="PLANO DE APOSENTADORIA FIA - FUNDAÇÃO INSTITUTO DE ADMINISTRAÇÃO"/>
    <s v="FIA"/>
    <x v="1"/>
    <s v="MULTIBRA"/>
    <n v="310"/>
    <s v="ATIVO - EM FUNCIONAMENTO"/>
    <s v="LC109"/>
    <x v="1"/>
  </r>
  <r>
    <n v="1996002619"/>
    <s v="PLANO DE BENEFÍCIOS HPE"/>
    <s v="PLANO HPE PREV"/>
    <x v="2"/>
    <s v="VALUE PREV"/>
    <n v="2417"/>
    <s v="ATIVO - EM FUNCIONAMENTO"/>
    <s v="LC109"/>
    <x v="3"/>
  </r>
  <r>
    <n v="1996002856"/>
    <s v="PLANO DE BENEFÍCIOS II"/>
    <s v="PB II"/>
    <x v="0"/>
    <s v="BANESPREV"/>
    <n v="1322"/>
    <s v="ATIVO - EM FUNCIONAMENTO"/>
    <s v="LC109"/>
    <x v="0"/>
  </r>
  <r>
    <n v="1996002929"/>
    <s v="PLANO DE BENEFÍCIOS III"/>
    <s v="PB III"/>
    <x v="2"/>
    <s v="BANESPREV"/>
    <n v="4962"/>
    <s v="ATIVO - EM FUNCIONAMENTO"/>
    <s v="LC109"/>
    <x v="0"/>
  </r>
  <r>
    <n v="1996003038"/>
    <s v="PLANO DE BENEFÍCIOS RBS PREV"/>
    <s v="RBS PREV"/>
    <x v="2"/>
    <s v="RBS PREV"/>
    <n v="8984"/>
    <s v="ATIVO - EM FUNCIONAMENTO"/>
    <s v="LC109"/>
    <x v="2"/>
  </r>
  <r>
    <n v="1996003119"/>
    <s v="PLANO DE APOSENTADORIA SUPLEMENTAR-PRHOSPER"/>
    <s v="00002"/>
    <x v="1"/>
    <s v="PRHOSPER"/>
    <n v="3094"/>
    <s v="ATIVO - EM EXTINÇÃO"/>
    <s v="LC109"/>
    <x v="3"/>
  </r>
  <r>
    <n v="1996003283"/>
    <s v="PLANO DE BENEFÍCIOS SINDIVAL"/>
    <s v="PB SINDIVAL"/>
    <x v="1"/>
    <s v="IFM"/>
    <n v="0"/>
    <e v="#N/A"/>
    <e v="#N/A"/>
    <x v="1"/>
  </r>
  <r>
    <n v="1996003356"/>
    <s v="PLANO DE BENEFÍCIOS SOUZA BARROS"/>
    <s v="PB SOUZA BARROS"/>
    <x v="1"/>
    <s v="IFM"/>
    <n v="5"/>
    <s v="ATIVO - EM RETIRADA DE PATROCÍNIO"/>
    <s v="LC109"/>
    <x v="1"/>
  </r>
  <r>
    <n v="1996003674"/>
    <s v="PLANO DE BENEFÍCIOS 2 - USIPREV"/>
    <s v="USIPREV"/>
    <x v="2"/>
    <s v="PREVIDÊNCIA USIMINAS"/>
    <n v="46229"/>
    <s v="ATIVO - EM FUNCIONAMENTO"/>
    <s v="LC109"/>
    <x v="1"/>
  </r>
  <r>
    <n v="1996003747"/>
    <s v="PLANO DE BENEFÍCIOS SARAHPREV"/>
    <s v="SARAHPREV"/>
    <x v="2"/>
    <s v="BB PREVIDENCIA"/>
    <n v="0"/>
    <s v="ATIVO - EM TRANSFERÊNCIA DE GERENCIAMENTO"/>
    <s v="LC109"/>
    <x v="1"/>
  </r>
  <r>
    <n v="1996003747"/>
    <s v="PLANO DE BENEFÍCIOS SARAHPREV"/>
    <s v="SARAHPREV"/>
    <x v="2"/>
    <s v="SARAH PREVIDÊNCIA"/>
    <n v="10611"/>
    <s v="ATIVO - EM TRANSFERÊNCIA DE GERENCIAMENTO"/>
    <s v="LC109"/>
    <x v="3"/>
  </r>
  <r>
    <n v="1996003811"/>
    <s v="PLANO DE BENEFÍCIOS FUJITSU DO BRASIL LTDA"/>
    <s v="FUJITSU"/>
    <x v="2"/>
    <s v="MULTIBRA"/>
    <n v="221"/>
    <s v="ATIVO - EM FUNCIONAMENTO"/>
    <s v="LC109"/>
    <x v="1"/>
  </r>
  <r>
    <n v="1996003992"/>
    <s v="PLANO BÁSICO"/>
    <s v="PLANO BÁSICO"/>
    <x v="0"/>
    <s v="PREVICEL"/>
    <n v="2060"/>
    <s v="ATIVO - EM FUNCIONAMENTO"/>
    <s v="LC108/109"/>
    <x v="2"/>
  </r>
  <r>
    <n v="1996004174"/>
    <s v="PLANO DE BENEFICIOS DE CONTRIBUIÇÃO DEFINIDA"/>
    <s v="INSTITUTO AMBEV"/>
    <x v="1"/>
    <s v="INSTITUTO AMBEV"/>
    <n v="8935"/>
    <s v="ATIVO - EM FUNCIONAMENTO"/>
    <s v="LC109"/>
    <x v="3"/>
  </r>
  <r>
    <n v="1996004247"/>
    <s v="PLANO DE PREVIDÊNCIA CARBOPREV"/>
    <s v="PLANO CARBOPREV"/>
    <x v="0"/>
    <s v="CARBOPREV"/>
    <n v="2296"/>
    <s v="ATIVO - EM FUNCIONAMENTO"/>
    <s v="LC109"/>
    <x v="2"/>
  </r>
  <r>
    <n v="1996004883"/>
    <s v="PLANO CPRM PREV"/>
    <s v="CPRM PREV"/>
    <x v="2"/>
    <s v="BB PREVIDENCIA"/>
    <n v="4909"/>
    <s v="ATIVO - EM FUNCIONAMENTO"/>
    <s v="LC109"/>
    <x v="1"/>
  </r>
  <r>
    <n v="1996004956"/>
    <s v="PLANO DE BENEFÍCIOS ALL MALHA OESTE"/>
    <s v="ALL MALHA OESTE"/>
    <x v="2"/>
    <s v="MULTIBRA"/>
    <n v="90"/>
    <s v="ATIVO - EM EXTINÇÃO"/>
    <s v="LC109"/>
    <x v="1"/>
  </r>
  <r>
    <n v="1996005138"/>
    <s v="PLANO MISTO DE BENEFÍCIOS PREVIDENCIÁRIOS Nº 001"/>
    <s v="MISTO"/>
    <x v="2"/>
    <s v="CELOS"/>
    <n v="15729"/>
    <s v="ATIVO - EM FUNCIONAMENTO"/>
    <s v="LC108/109"/>
    <x v="1"/>
  </r>
  <r>
    <n v="1996005219"/>
    <s v="PLANO TRANSITÓRIO DE BENEFÍCIOS"/>
    <s v="TRANSITÓRIO"/>
    <x v="0"/>
    <s v="CELOS"/>
    <n v="3612"/>
    <s v="ATIVO - EM EXTINÇÃO"/>
    <s v="LC108/109"/>
    <x v="1"/>
  </r>
  <r>
    <n v="1997000156"/>
    <s v="PLANO DE APOSENTADORIA BS CONTINENTAL"/>
    <s v="BSH"/>
    <x v="1"/>
    <s v="MULTIBRA"/>
    <n v="1912"/>
    <e v="#N/A"/>
    <e v="#N/A"/>
    <x v="1"/>
  </r>
  <r>
    <n v="1997000229"/>
    <s v="PLANO FOLHA PREV"/>
    <s v="FOLHAPREV"/>
    <x v="2"/>
    <s v="MULTIPENSIONS"/>
    <n v="15068"/>
    <s v="ATIVO - EM FUNCIONAMENTO"/>
    <s v="LC109"/>
    <x v="1"/>
  </r>
  <r>
    <n v="1997000318"/>
    <s v="PLANO BÁSICO DE BENEFÍCIOS II - SESC-ARRJ"/>
    <s v="BD II - SESC - ARRJ"/>
    <x v="0"/>
    <s v="PREVINDUS"/>
    <n v="773"/>
    <s v="ATIVO - EM EXTINÇÃO"/>
    <s v="LC109"/>
    <x v="3"/>
  </r>
  <r>
    <n v="1997000474"/>
    <s v="PLANO DE BENEFÍCIOS EQUATORIAL BD"/>
    <s v="PLANO EQUATORIAL BD"/>
    <x v="0"/>
    <s v="EQTPREV"/>
    <n v="742"/>
    <s v="ATIVO - EM EXTINÇÃO"/>
    <s v="LC109"/>
    <x v="3"/>
  </r>
  <r>
    <n v="1997000547"/>
    <s v="PLANO DE APOSENTADORIA INVENSYS"/>
    <s v="INVENSYS"/>
    <x v="1"/>
    <s v="MULTIPREV"/>
    <n v="0"/>
    <e v="#N/A"/>
    <e v="#N/A"/>
    <x v="1"/>
  </r>
  <r>
    <n v="1997000611"/>
    <s v="PLANO DE CONTRIBUIÇÃO DEFINIDA"/>
    <s v="PCD"/>
    <x v="1"/>
    <s v="FASC"/>
    <n v="15598"/>
    <s v="ATIVO - EM FUNCIONAMENTO"/>
    <s v="LC109"/>
    <x v="3"/>
  </r>
  <r>
    <n v="1997000792"/>
    <s v="PLANO DE BENEFÍCIOS Nº 3"/>
    <s v="MONGERAL"/>
    <x v="2"/>
    <s v="MONGERAL"/>
    <n v="30"/>
    <s v="ATIVO - EM EXTINÇÃO"/>
    <s v="LC109"/>
    <x v="2"/>
  </r>
  <r>
    <n v="1997000938"/>
    <s v="PLANO DE APOSENTADORIA  AESPM"/>
    <s v="AESPM"/>
    <x v="2"/>
    <s v="IFM"/>
    <n v="2472"/>
    <s v="ATIVO - EM TRANSFERÊNCIA DE GERENCIAMENTO"/>
    <s v="LC109"/>
    <x v="1"/>
  </r>
  <r>
    <n v="1997001047"/>
    <s v="PLANO DE BENEFÍCIOS AURORA PREV"/>
    <s v="AURORA PREV"/>
    <x v="2"/>
    <s v="BB PREVIDENCIA"/>
    <n v="65174"/>
    <s v="ATIVO - EM FUNCIONAMENTO"/>
    <s v="LC109"/>
    <x v="1"/>
  </r>
  <r>
    <n v="1997001111"/>
    <s v="PLANO DE APOSENTADORIA BIPREV"/>
    <s v="BIPREV"/>
    <x v="2"/>
    <s v="MULTIBRA"/>
    <n v="2122"/>
    <s v="ATIVO - EM FUNCIONAMENTO"/>
    <s v="LC109"/>
    <x v="1"/>
  </r>
  <r>
    <n v="1997001365"/>
    <s v="PLANO DE BENEFÍCIOS A"/>
    <s v="PLANO A"/>
    <x v="2"/>
    <s v="PREVI NOVARTIS"/>
    <n v="1411"/>
    <s v="ATIVO - EM FUNCIONAMENTO"/>
    <s v="LC109"/>
    <x v="3"/>
  </r>
  <r>
    <n v="1997001683"/>
    <s v="PLANO DE APOSENTADORIA HUNTSMAN 1"/>
    <s v="HUNTSMAN 1"/>
    <x v="2"/>
    <s v="MULTIBRA"/>
    <n v="132"/>
    <s v="ATIVO - EM EXTINÇÃO"/>
    <s v="LC109"/>
    <x v="1"/>
  </r>
  <r>
    <n v="1997001756"/>
    <s v="PLANO DE BENEFÍCIOS BORBOREMA"/>
    <s v="PLANO BORBOREMA"/>
    <x v="0"/>
    <s v="ENERGISAPREV"/>
    <n v="0"/>
    <e v="#N/A"/>
    <e v="#N/A"/>
    <x v="3"/>
  </r>
  <r>
    <n v="1997001829"/>
    <s v="PLANO BRASILSAT"/>
    <s v="BRASILSAT"/>
    <x v="2"/>
    <s v="FUND. BRASILSAT"/>
    <n v="264"/>
    <s v="ATIVO - EM FUNCIONAMENTO"/>
    <s v="LC109"/>
    <x v="2"/>
  </r>
  <r>
    <n v="1997001918"/>
    <s v="PLANO DE APOSENTADORIA SWPREV"/>
    <s v="SWPREV"/>
    <x v="2"/>
    <s v="IFM"/>
    <n v="2932"/>
    <s v="ATIVO - EM FUNCIONAMENTO"/>
    <s v="LC109"/>
    <x v="1"/>
  </r>
  <r>
    <n v="1997002183"/>
    <s v="PLANO DE BENEFÍCIOS ARYSTA PREV BD"/>
    <s v="ARYSTA PREV BD"/>
    <x v="0"/>
    <s v="BB PREVIDENCIA"/>
    <n v="43"/>
    <s v="ATIVO - EM FUNCIONAMENTO"/>
    <s v="LC109"/>
    <x v="1"/>
  </r>
  <r>
    <n v="1997002256"/>
    <s v="PLANO DE BENEFÍCIOS E CUSTEIO DA UNISUL"/>
    <s v="UNISUL"/>
    <x v="0"/>
    <s v="PREVUNISUL"/>
    <n v="288"/>
    <s v="ATIVO - EM EXTINÇÃO"/>
    <s v="LC109"/>
    <x v="2"/>
  </r>
  <r>
    <n v="1997002329"/>
    <s v="PLANO DE PECÚLIO"/>
    <s v="PECÚLIO"/>
    <x v="0"/>
    <s v="CELOS"/>
    <n v="3978"/>
    <e v="#N/A"/>
    <e v="#N/A"/>
    <x v="1"/>
  </r>
  <r>
    <n v="1997002574"/>
    <s v="PLANO SÃO FERNANDO"/>
    <s v="PLANO SÃO FERNANDO"/>
    <x v="2"/>
    <s v="MULTIPENSIONS"/>
    <n v="573"/>
    <s v="ATIVO - EM TRANSFERÊNCIA DE GERENCIAMENTO"/>
    <s v="LC109"/>
    <x v="1"/>
  </r>
  <r>
    <n v="1997002711"/>
    <s v="PLANO MISTO DE BENEFÍCIOS PREVIDENCIÁRIOS - PLANO B"/>
    <s v="B"/>
    <x v="2"/>
    <s v="FORLUZ"/>
    <n v="38078"/>
    <s v="ATIVO - EM FUNCIONAMENTO"/>
    <s v="LC108/109"/>
    <x v="0"/>
  </r>
  <r>
    <n v="1997002892"/>
    <s v="PLANO SALDADO DE BENEFÍCIOS PREVIDENCIÁRIOS (PLANO A)"/>
    <s v="A"/>
    <x v="0"/>
    <s v="FORLUZ"/>
    <n v="21656"/>
    <s v="ATIVO - EM EXTINÇÃO"/>
    <s v="LC108/109"/>
    <x v="0"/>
  </r>
  <r>
    <n v="1997003147"/>
    <s v="PLANO C"/>
    <s v="PLANO C"/>
    <x v="2"/>
    <s v="BRASLIGHT"/>
    <n v="7109"/>
    <s v="ATIVO - EM EXTINÇÃO"/>
    <s v="LC109"/>
    <x v="1"/>
  </r>
  <r>
    <n v="1997003211"/>
    <s v="PLANO DE BENEFÍCIOS PREVISC SISTEMA FIEP"/>
    <s v="PREVISC - SISTEMA FIEP"/>
    <x v="2"/>
    <s v="PREVISC"/>
    <n v="7465"/>
    <s v="ATIVO - EM FUNCIONAMENTO"/>
    <s v="LC109"/>
    <x v="3"/>
  </r>
  <r>
    <n v="1997003465"/>
    <s v="PLANO DE BENEFÍCIOS UNISYS TECNOLOGIA"/>
    <s v="UT"/>
    <x v="2"/>
    <s v="UNISYS-PREVI"/>
    <n v="2"/>
    <s v="ATIVO - EM FUNCIONAMENTO"/>
    <s v="LC109"/>
    <x v="2"/>
  </r>
  <r>
    <n v="1997003783"/>
    <s v="PLANO PORTOBELLO PREV"/>
    <s v="PORTOBELLO"/>
    <x v="2"/>
    <s v="MULTIPENSIONS"/>
    <n v="4875"/>
    <s v="ATIVO - EM FUNCIONAMENTO"/>
    <s v="LC109"/>
    <x v="1"/>
  </r>
  <r>
    <n v="1997004038"/>
    <s v="PLANO DE PREVIDÊNCIA UNIBANCO - FUTURO INTELIGENTE"/>
    <s v="FUTURO INTELIGENTE"/>
    <x v="2"/>
    <s v="ITAU UNIBANCO"/>
    <n v="9731"/>
    <s v="ATIVO - EM EXTINÇÃO"/>
    <s v="LC109"/>
    <x v="0"/>
  </r>
  <r>
    <n v="1997004283"/>
    <s v="PLANO DE BENEFÍCIOS TALARICO"/>
    <s v="PB TALARICO"/>
    <x v="1"/>
    <s v="IFM"/>
    <n v="0"/>
    <e v="#N/A"/>
    <e v="#N/A"/>
    <x v="1"/>
  </r>
  <r>
    <n v="1997004356"/>
    <s v="PLANO DE BENEFÍCIOS PREVILOR"/>
    <s v="PREVILOR"/>
    <x v="1"/>
    <s v="MULTIPREV"/>
    <n v="7170"/>
    <s v="ATIVO - EM FUNCIONAMENTO"/>
    <s v="LC109"/>
    <x v="1"/>
  </r>
  <r>
    <n v="1997004429"/>
    <s v="PLANO DE APOSENTADORIA MILLIPORE"/>
    <s v="MILLIPORE"/>
    <x v="1"/>
    <s v="MULTIBRA"/>
    <n v="30"/>
    <e v="#N/A"/>
    <e v="#N/A"/>
    <x v="1"/>
  </r>
  <r>
    <n v="1997004518"/>
    <s v="PLANO DE APOSENTADORIA ALUMNI"/>
    <s v="ALUMNI"/>
    <x v="1"/>
    <s v="MULTIBRA"/>
    <n v="10"/>
    <e v="#N/A"/>
    <e v="#N/A"/>
    <x v="1"/>
  </r>
  <r>
    <n v="1997004674"/>
    <s v="PLANO DE APOSENTADORIA ITAUBANK"/>
    <s v="ITAUBANK"/>
    <x v="1"/>
    <s v="ITAU UNIBANCO"/>
    <n v="2370"/>
    <s v="ATIVO - EM EXTINÇÃO"/>
    <s v="LC109"/>
    <x v="0"/>
  </r>
  <r>
    <n v="1997005011"/>
    <s v="ASTRA"/>
    <s v="ASTRA"/>
    <x v="2"/>
    <s v="MULTIBRA"/>
    <n v="0"/>
    <e v="#N/A"/>
    <e v="#N/A"/>
    <x v="1"/>
  </r>
  <r>
    <n v="1998000583"/>
    <s v="PLANO RP6 - IMA"/>
    <s v="RP6 - IMA"/>
    <x v="0"/>
    <s v="FUNDAÇÃO LIBERTAS"/>
    <n v="0"/>
    <e v="#N/A"/>
    <e v="#N/A"/>
    <x v="1"/>
  </r>
  <r>
    <n v="1998000729"/>
    <s v="PLANO DE APOSENTADORIA SESC - ES"/>
    <s v="SESC/ES"/>
    <x v="0"/>
    <s v="MULTIBRA"/>
    <n v="70"/>
    <e v="#N/A"/>
    <e v="#N/A"/>
    <x v="1"/>
  </r>
  <r>
    <n v="1998000818"/>
    <s v="BENEFÍCIOS  03-A"/>
    <s v="03-A"/>
    <x v="0"/>
    <s v="PREVINORTE"/>
    <n v="48"/>
    <s v="ATIVO - EM EXTINÇÃO"/>
    <s v="LC108/109"/>
    <x v="3"/>
  </r>
  <r>
    <n v="1998000974"/>
    <s v="BENEFÍCIOS 02-A"/>
    <s v="02-A"/>
    <x v="0"/>
    <s v="PREVINORTE"/>
    <n v="99"/>
    <s v="ATIVO - EM EXTINÇÃO"/>
    <s v="LC108/109"/>
    <x v="3"/>
  </r>
  <r>
    <n v="1998001083"/>
    <s v="PLANO DE BENEFÍCIOS MESSIUS"/>
    <s v="MESSIUS"/>
    <x v="2"/>
    <s v="MULTIPENSIONS"/>
    <n v="769"/>
    <s v="ATIVO - EM FUNCIONAMENTO"/>
    <s v="LC109"/>
    <x v="1"/>
  </r>
  <r>
    <n v="1998001156"/>
    <s v="PLANO DE BENEFÍCIOS MARTINSPREV"/>
    <s v="MARTINSPREV"/>
    <x v="2"/>
    <s v="MULTIPENSIONS"/>
    <n v="8677"/>
    <s v="ATIVO - EM FUNCIONAMENTO"/>
    <s v="LC109"/>
    <x v="1"/>
  </r>
  <r>
    <n v="1998001229"/>
    <s v="PLANO II DE APOSENTADORIA"/>
    <s v="PLANO II"/>
    <x v="2"/>
    <s v="BANESES"/>
    <n v="8805"/>
    <s v="ATIVO - EM EXTINÇÃO"/>
    <s v="LC108/109"/>
    <x v="3"/>
  </r>
  <r>
    <n v="1998001474"/>
    <s v="PLANO DE 35% DA MEDIA SALARIAL"/>
    <s v="PLANO 35% M S"/>
    <x v="0"/>
    <s v="CBS"/>
    <n v="15106"/>
    <s v="ATIVO - EM EXTINÇÃO"/>
    <s v="LC109"/>
    <x v="1"/>
  </r>
  <r>
    <n v="1998002111"/>
    <s v="PLANO DE BENEFÍCIOS UNIQEMA"/>
    <s v="UNIQEMA"/>
    <x v="1"/>
    <s v="MULTIBRA"/>
    <n v="0"/>
    <e v="#N/A"/>
    <e v="#N/A"/>
    <x v="1"/>
  </r>
  <r>
    <n v="1998002292"/>
    <s v="PLANO DE BENEFÍCIOS ESCELSOS II"/>
    <s v="PLANO II"/>
    <x v="2"/>
    <s v="ENERPREV"/>
    <n v="2738"/>
    <s v="ATIVO - EM EXTINÇÃO"/>
    <s v="LC109"/>
    <x v="1"/>
  </r>
  <r>
    <n v="1998002365"/>
    <s v="PLANO DE APOSENTADORIA DESERETPREV"/>
    <s v="DESERETPREV"/>
    <x v="2"/>
    <s v="MULTIPREV"/>
    <n v="6769"/>
    <s v="ATIVO - EM FUNCIONAMENTO"/>
    <s v="LC109"/>
    <x v="1"/>
  </r>
  <r>
    <n v="1998002683"/>
    <s v="DANKA DO BRASIL"/>
    <s v="DANKA"/>
    <x v="1"/>
    <s v="MULTIBRA"/>
    <n v="10"/>
    <e v="#N/A"/>
    <e v="#N/A"/>
    <x v="1"/>
  </r>
  <r>
    <n v="1998002756"/>
    <s v="PLANO DE BENEFÍCIOS IV"/>
    <s v="FUNSSEST - PLANO IV"/>
    <x v="1"/>
    <s v="FUNSSEST"/>
    <n v="3889"/>
    <s v="ATIVO - EM EXTINÇÃO"/>
    <s v="LC109"/>
    <x v="1"/>
  </r>
  <r>
    <n v="1998002829"/>
    <s v="PLANO DE BENEFÍCIOS"/>
    <s v="PLANO DE BENEFÍCIOS"/>
    <x v="0"/>
    <s v="FUNSSEST"/>
    <n v="2676"/>
    <s v="ATIVO - EM EXTINÇÃO"/>
    <s v="LC109"/>
    <x v="1"/>
  </r>
  <r>
    <n v="1998002918"/>
    <s v="PLANO DE BENEFÍCIOS II"/>
    <s v="PLANO FUNBEP II"/>
    <x v="2"/>
    <s v="FUNBEP"/>
    <n v="27"/>
    <s v="ATIVO - EM EXTINÇÃO"/>
    <s v="LC109"/>
    <x v="1"/>
  </r>
  <r>
    <n v="1998003019"/>
    <s v="PLANO DE BENEFÍCIOS  SISTEMA FIEMG"/>
    <s v="PLANO CV SISTEMA FIEMG"/>
    <x v="2"/>
    <s v="CASFAM"/>
    <n v="7109"/>
    <s v="ATIVO - EM FUNCIONAMENTO"/>
    <s v="LC109"/>
    <x v="2"/>
  </r>
  <r>
    <n v="1998003183"/>
    <s v="PLANO DE APOSENTADORIA COMPLEMENTAR MÓVEL VITALÍCIA"/>
    <s v="ACMV"/>
    <x v="0"/>
    <s v="ITAU UNIBANCO"/>
    <n v="631"/>
    <s v="ATIVO - EM EXTINÇÃO"/>
    <s v="LC109"/>
    <x v="0"/>
  </r>
  <r>
    <n v="1998003256"/>
    <s v="PLANO DE REFORÇO DE BENEFÍCIO"/>
    <s v="PLANO DE REFORÇO"/>
    <x v="1"/>
    <s v="SABESPREV"/>
    <n v="2836"/>
    <s v="ATIVO - EM FUNCIONAMENTO"/>
    <s v="LC108/109"/>
    <x v="1"/>
  </r>
  <r>
    <n v="1998003418"/>
    <s v="PLANO DE PREVIDÊNCIA STAHL BRASIL"/>
    <s v="PLANO STAHL BRASIL"/>
    <x v="2"/>
    <s v="MULTIBRA"/>
    <n v="358"/>
    <s v="ATIVO - EM FUNCIONAMENTO"/>
    <s v="LC109"/>
    <x v="1"/>
  </r>
  <r>
    <n v="1998003474"/>
    <s v="AIR PRODUCTS GASES INDUSTRIAIS LTDA"/>
    <s v="AIR PRODUCTS"/>
    <x v="2"/>
    <s v="MULTIBRA"/>
    <n v="0"/>
    <e v="#N/A"/>
    <e v="#N/A"/>
    <x v="1"/>
  </r>
  <r>
    <n v="1998003574"/>
    <s v="PLANO DE BENEFÍCIOS 2"/>
    <s v="PREVI FUTURO"/>
    <x v="2"/>
    <s v="PREVI/BB"/>
    <n v="214540"/>
    <s v="ATIVO - EM FUNCIONAMENTO"/>
    <s v="LC108/109"/>
    <x v="0"/>
  </r>
  <r>
    <n v="1998003647"/>
    <s v="PLANO MISTO DE BENEFÍCIOS PREVIDENCIÁRIOS Nº 001"/>
    <s v="FAELFLEX"/>
    <x v="1"/>
    <s v="NÉOS"/>
    <n v="13323"/>
    <s v="ATIVO - EM FUNCIONAMENTO"/>
    <s v="LC109"/>
    <x v="1"/>
  </r>
  <r>
    <n v="1998003711"/>
    <s v="PLANO MISTO DE BENEFÍCIOS PREVIDENCIÁRIOS Nº 001"/>
    <s v="MISTO I"/>
    <x v="1"/>
    <s v="BASES"/>
    <n v="889"/>
    <s v="ATIVO - EM TRANSFERÊNCIA DE GERENCIAMENTO"/>
    <s v="LC109"/>
    <x v="3"/>
  </r>
  <r>
    <n v="1998003892"/>
    <s v="PLANO DE APOSENTADORIA RABOBANK"/>
    <s v="RABOBANK"/>
    <x v="1"/>
    <s v="MULTIBRA"/>
    <n v="1606"/>
    <s v="ATIVO - EM FUNCIONAMENTO"/>
    <s v="LC109"/>
    <x v="1"/>
  </r>
  <r>
    <n v="1998004074"/>
    <s v="PLANO DE BENEFÍCIOS PREV FUPF"/>
    <s v="PLANO PREV FUPF"/>
    <x v="0"/>
    <s v="BB PREVIDENCIA"/>
    <n v="588"/>
    <s v="ATIVO - EM RETIRADA DE PATROCÍNIO"/>
    <s v="LC109"/>
    <x v="1"/>
  </r>
  <r>
    <n v="1998004147"/>
    <s v="PLANO UNERJ PREV"/>
    <s v="UNERJ PREV"/>
    <x v="2"/>
    <s v="PREVISC"/>
    <n v="325"/>
    <s v="ATIVO - EM FUNCIONAMENTO"/>
    <s v="LC109"/>
    <x v="3"/>
  </r>
  <r>
    <n v="1998004211"/>
    <s v="NOVO NORDISK"/>
    <s v="NOVO NORDISK"/>
    <x v="2"/>
    <s v="MULTIBRA"/>
    <n v="58"/>
    <e v="#N/A"/>
    <e v="#N/A"/>
    <x v="1"/>
  </r>
  <r>
    <n v="1998004392"/>
    <s v="PLANO DE BENEFÍCIOS SGA-PREV"/>
    <s v="SGA-PREV"/>
    <x v="2"/>
    <s v="MULTIBRA"/>
    <n v="1116"/>
    <s v="ATIVO - EM EXTINÇÃO"/>
    <s v="LC109"/>
    <x v="1"/>
  </r>
  <r>
    <n v="1998004465"/>
    <s v="REGULAMENTO DO PLANO DE BENEFÍCIOS - REB"/>
    <s v="REB"/>
    <x v="2"/>
    <s v="FUNCEF"/>
    <n v="17678"/>
    <s v="ATIVO - EM FUNCIONAMENTO"/>
    <s v="LC108/109"/>
    <x v="0"/>
  </r>
  <r>
    <n v="1998004619"/>
    <s v="PLANO DE BENEFÍCIOS METRO RIO"/>
    <s v="METRO RIO"/>
    <x v="2"/>
    <s v="MULTIPENSIONS"/>
    <n v="482"/>
    <s v="ATIVO - EM EXTINÇÃO"/>
    <s v="LC109"/>
    <x v="1"/>
  </r>
  <r>
    <n v="1998004783"/>
    <s v="PLANO DE APOSENTADORIA MSD PREV"/>
    <s v="MSD PREV"/>
    <x v="2"/>
    <s v="MSD PREV"/>
    <n v="4222"/>
    <s v="ATIVO - EM FUNCIONAMENTO"/>
    <s v="LC109"/>
    <x v="3"/>
  </r>
  <r>
    <n v="1998004856"/>
    <s v="PLANO DE BENEFÍCIOS ALFA PREV"/>
    <s v="ALFA PREV"/>
    <x v="2"/>
    <s v="BB PREVIDENCIA"/>
    <n v="7998"/>
    <s v="ATIVO - EM FUNCIONAMENTO"/>
    <s v="LC109"/>
    <x v="1"/>
  </r>
  <r>
    <n v="1998004929"/>
    <s v="PLANO DE APOSENTADORIA PREVIHONDA"/>
    <s v="PREVIHONDA"/>
    <x v="1"/>
    <s v="PREVIHONDA"/>
    <n v="30024"/>
    <s v="ATIVO - EM FUNCIONAMENTO"/>
    <s v="LC109"/>
    <x v="2"/>
  </r>
  <r>
    <n v="1998005038"/>
    <s v="SONY MUSIC"/>
    <s v="SONY MUSIC"/>
    <x v="1"/>
    <s v="MULTIBRA"/>
    <n v="18"/>
    <e v="#N/A"/>
    <e v="#N/A"/>
    <x v="1"/>
  </r>
  <r>
    <n v="1998005283"/>
    <s v="PLANO DE BENEFÍCIOS PREVIDENCIÁRIOS III"/>
    <s v="PBPIII"/>
    <x v="2"/>
    <s v="FUNDACAO COPEL"/>
    <n v="18133"/>
    <s v="ATIVO - EM FUNCIONAMENTO"/>
    <s v="LC108/109"/>
    <x v="1"/>
  </r>
  <r>
    <n v="1998005356"/>
    <s v="PLANO DE BENEFÍCIOS CORNPREV"/>
    <s v="CORNPREV"/>
    <x v="2"/>
    <s v="MULTIPREV"/>
    <n v="1856"/>
    <s v="ATIVO - EM FUNCIONAMENTO"/>
    <s v="LC109"/>
    <x v="1"/>
  </r>
  <r>
    <n v="1998005518"/>
    <s v="PLANO DE BENEFÍCIOS UNIVALIPREVIDÊNCIA"/>
    <s v="UNIVALIPREVIDENCIA"/>
    <x v="2"/>
    <s v="PREVISC"/>
    <n v="4459"/>
    <s v="ATIVO - EM FUNCIONAMENTO"/>
    <s v="LC109"/>
    <x v="3"/>
  </r>
  <r>
    <n v="1998005674"/>
    <s v="PLANO CAMPOS PREV"/>
    <s v="CAMPOS PREV"/>
    <x v="2"/>
    <s v="BB PREVIDENCIA"/>
    <n v="2599"/>
    <s v="ATIVO - EM FUNCIONAMENTO"/>
    <s v="LC109"/>
    <x v="1"/>
  </r>
  <r>
    <n v="1998005747"/>
    <s v="PLANO DE APOSENTADORIA PHILIP MORRIS PREV"/>
    <s v="PHILIP MORRIS PREV"/>
    <x v="1"/>
    <s v="MULTIBRA"/>
    <n v="3210"/>
    <s v="ATIVO - EM FUNCIONAMENTO"/>
    <s v="LC109"/>
    <x v="1"/>
  </r>
  <r>
    <n v="1998005992"/>
    <s v="PLANO ESPECIAL Nº 1 DE APOSENTADORIA SUPLEMENTAR"/>
    <s v="PLANO ESPECIAL 1"/>
    <x v="0"/>
    <s v="BANDEPREV"/>
    <n v="2"/>
    <s v="ATIVO - EM EXTINÇÃO"/>
    <s v="LC109"/>
    <x v="3"/>
  </r>
  <r>
    <n v="1998006018"/>
    <s v="PLANO ESPECIAL Nº 2 DE APOSENTADORIA SUPLEMENTAR"/>
    <s v="PLANO ESPECIAL 2"/>
    <x v="0"/>
    <s v="BANDEPREV"/>
    <n v="13"/>
    <s v="ATIVO - EM EXTINÇÃO"/>
    <s v="LC109"/>
    <x v="3"/>
  </r>
  <r>
    <n v="1998006174"/>
    <s v="PLANO DE BENEFÍCIOS PRECE II"/>
    <s v="PRECE II"/>
    <x v="0"/>
    <s v="PRECE"/>
    <n v="274"/>
    <s v="ATIVO - EM EXTINÇÃO"/>
    <s v="LC108/109"/>
    <x v="3"/>
  </r>
  <r>
    <n v="1998006247"/>
    <s v="PLANO DE BENEFÍCIOS ALLIANCE PREV"/>
    <s v="ALLIANCE PREV"/>
    <x v="1"/>
    <s v="BB PREVIDENCIA"/>
    <n v="2142"/>
    <s v="ATIVO - EM FUNCIONAMENTO"/>
    <s v="LC109"/>
    <x v="1"/>
  </r>
  <r>
    <n v="1998006311"/>
    <s v="PLANO DE BENEFÍCIOS ELÉTRICAS - OP"/>
    <s v="ELÉTRICAS - OP"/>
    <x v="2"/>
    <s v="ENERGISAPREV"/>
    <n v="2919"/>
    <s v="ATIVO - EM EXTINÇÃO"/>
    <s v="LC109"/>
    <x v="3"/>
  </r>
  <r>
    <n v="1998006565"/>
    <s v="PLANO MISTO DE BENEFÍCIOS PREVIDENCIÁRIOS Nº 001"/>
    <s v="IDEALPREV"/>
    <x v="1"/>
    <s v="NÉOS"/>
    <n v="381"/>
    <s v="ATIVO - EM FUNCIONAMENTO"/>
    <s v="LC109"/>
    <x v="1"/>
  </r>
  <r>
    <n v="1998006638"/>
    <s v="PLANO DE CONTRIBUIÇÃO VARIAVEL I"/>
    <s v="PCV I"/>
    <x v="2"/>
    <s v="TELOS"/>
    <n v="38705"/>
    <s v="ATIVO - EM FUNCIONAMENTO"/>
    <s v="LC109"/>
    <x v="1"/>
  </r>
  <r>
    <n v="1998006719"/>
    <s v="PLANO DE BENEFÍCIOS CEMAT - OP"/>
    <s v="CEMAT - OP"/>
    <x v="2"/>
    <s v="ENERGISAPREV"/>
    <n v="2111"/>
    <s v="ATIVO - EM EXTINÇÃO"/>
    <s v="LC109"/>
    <x v="3"/>
  </r>
  <r>
    <n v="1998006956"/>
    <s v="PLANO DE BENEFÍCIOS PREVIGALDERMA"/>
    <s v="PREVIGALDERMA"/>
    <x v="1"/>
    <s v="MULTIPREV"/>
    <n v="1114"/>
    <s v="ATIVO - EM FUNCIONAMENTO"/>
    <s v="LC109"/>
    <x v="1"/>
  </r>
  <r>
    <n v="1998007383"/>
    <s v="PLANO ABRAPPREV"/>
    <s v="ABRAPPPREV"/>
    <x v="1"/>
    <s v="FUNCESP"/>
    <n v="143"/>
    <s v="ATIVO - EM FUNCIONAMENTO"/>
    <s v="LC109"/>
    <x v="0"/>
  </r>
  <r>
    <n v="1998007618"/>
    <s v="PLANO DE BENEFÍCIOS II DA PREVIDÊNCIA SUPLEMENTAR"/>
    <s v="PLANO II"/>
    <x v="2"/>
    <s v="METRUS"/>
    <n v="18525"/>
    <s v="ATIVO - EM FUNCIONAMENTO"/>
    <s v="LC108/109"/>
    <x v="1"/>
  </r>
  <r>
    <n v="1998007774"/>
    <s v="PLANO DE BENEFÍCIOS SERPRO - PS-II"/>
    <s v="PS-II"/>
    <x v="2"/>
    <s v="SERPROS"/>
    <n v="20603"/>
    <s v="ATIVO - EM FUNCIONAMENTO"/>
    <s v="LC108/109"/>
    <x v="1"/>
  </r>
  <r>
    <n v="1998007847"/>
    <s v="HSBC INVESTMENT BANK"/>
    <s v="HSBC INVESTMENT BANK"/>
    <x v="1"/>
    <s v="MULTIBRA"/>
    <n v="0"/>
    <e v="#N/A"/>
    <e v="#N/A"/>
    <x v="1"/>
  </r>
  <r>
    <n v="1999000218"/>
    <s v="PLANO DE BENEFÍCIOS APEX TOOL"/>
    <s v="APEX TOOL"/>
    <x v="2"/>
    <s v="MULTIBRA"/>
    <n v="1260"/>
    <s v="ATIVO - EM FUNCIONAMENTO"/>
    <s v="LC109"/>
    <x v="1"/>
  </r>
  <r>
    <n v="1999000374"/>
    <s v="PLANO DE APOSENTADORIA DE CONTRIBUIÇÃO VARIÁVEL - PACV"/>
    <s v="PACV"/>
    <x v="2"/>
    <s v="BRASILETROS"/>
    <n v="3748"/>
    <s v="ATIVO - EM FUNCIONAMENTO"/>
    <s v="LC109"/>
    <x v="3"/>
  </r>
  <r>
    <n v="1999000447"/>
    <s v="PLANO DE APOSENTADORIA PROGRAMADA - PAP"/>
    <s v="PAP"/>
    <x v="2"/>
    <s v="FUNEPP"/>
    <n v="2177"/>
    <s v="ATIVO - EM FUNCIONAMENTO"/>
    <s v="LC109"/>
    <x v="3"/>
  </r>
  <r>
    <n v="1999000511"/>
    <s v="PLANO  FUNDAMENTAL"/>
    <s v="FUNDAMENTAL"/>
    <x v="0"/>
    <s v="FUNEPP"/>
    <n v="13"/>
    <e v="#N/A"/>
    <e v="#N/A"/>
    <x v="3"/>
  </r>
  <r>
    <n v="1999000765"/>
    <s v="PLANO DE APOSENTADORIA PREVINFINEUM"/>
    <s v="PREVINFINEUM"/>
    <x v="2"/>
    <s v="MULTIPREV"/>
    <n v="205"/>
    <s v="ATIVO - EM FUNCIONAMENTO"/>
    <s v="LC109"/>
    <x v="1"/>
  </r>
  <r>
    <n v="1999000838"/>
    <s v="PLANO DE BENEFICIOS PREVCUMMINS"/>
    <s v="PREVCUMMINS"/>
    <x v="1"/>
    <s v="PREVCUMMINS"/>
    <n v="5786"/>
    <s v="ATIVO - EM EXTINÇÃO"/>
    <s v="LC109"/>
    <x v="2"/>
  </r>
  <r>
    <n v="1999000919"/>
    <s v="PLANO DE APOSENTADORIA EMBRAER PREV"/>
    <s v="EMBRAER PREV"/>
    <x v="1"/>
    <s v="EMBRAER PREV"/>
    <n v="52765"/>
    <s v="ATIVO - EM FUNCIONAMENTO"/>
    <s v="LC109"/>
    <x v="3"/>
  </r>
  <r>
    <n v="1999001011"/>
    <s v="PLANO DE BENEFÍCIOS SPRINGER"/>
    <s v="PB - SPRINGER"/>
    <x v="2"/>
    <s v="ICATUFMP"/>
    <n v="4525"/>
    <s v="ATIVO - EM FUNCIONAMENTO"/>
    <s v="LC109"/>
    <x v="1"/>
  </r>
  <r>
    <n v="1999001265"/>
    <s v="PLANO DE BENEFÍCIOS GRUPO NATURA&amp;CO"/>
    <s v="NOSSAPREV"/>
    <x v="1"/>
    <s v="AVONPREV"/>
    <n v="11933"/>
    <s v="ATIVO - EM FUNCIONAMENTO"/>
    <s v="LC109"/>
    <x v="2"/>
  </r>
  <r>
    <n v="1999001419"/>
    <s v="PLANO DE APOSENTADORIA BOMBARDIER TRANSPORTATION BRASIL LTDA."/>
    <s v="BOMBARDIER"/>
    <x v="1"/>
    <s v="MULTIBRA"/>
    <n v="174"/>
    <s v="ATIVO - EM FUNCIONAMENTO"/>
    <s v="LC109"/>
    <x v="1"/>
  </r>
  <r>
    <n v="1999001583"/>
    <s v="PLANO DE BENEFÍCIOS BAHEMA PLANO B"/>
    <s v="BAHEMA - PLANO B"/>
    <x v="1"/>
    <s v="MULTIBRA"/>
    <n v="4"/>
    <e v="#N/A"/>
    <e v="#N/A"/>
    <x v="1"/>
  </r>
  <r>
    <n v="1999001656"/>
    <s v="PLANO DE BENEFÍCIOS DA PPG"/>
    <s v="PPG"/>
    <x v="2"/>
    <s v="ICATUFMP"/>
    <n v="1603"/>
    <s v="ATIVO - EM FUNCIONAMENTO"/>
    <s v="LC109"/>
    <x v="1"/>
  </r>
  <r>
    <n v="1999001729"/>
    <s v="PLANO AJINOMOTO DE PREVIDÊNCIA"/>
    <s v="AJINOMOTO"/>
    <x v="1"/>
    <s v="ICATUFMP"/>
    <n v="5683"/>
    <s v="ATIVO - EM FUNCIONAMENTO"/>
    <s v="LC109"/>
    <x v="1"/>
  </r>
  <r>
    <n v="1999001818"/>
    <s v="PLANO DE BENEFÍCIOS TECPREV"/>
    <s v="TECPREV"/>
    <x v="2"/>
    <s v="MULTIBRA"/>
    <n v="514"/>
    <s v="ATIVO - EM FUNCIONAMENTO"/>
    <s v="LC109"/>
    <x v="1"/>
  </r>
  <r>
    <n v="1999002083"/>
    <s v="PLANO DE BENEFÍCIOS PREVICIERGS "/>
    <s v="PREVICIERGS"/>
    <x v="1"/>
    <s v="INDUSPREVI"/>
    <n v="105"/>
    <s v="ATIVO - EM EXTINÇÃO"/>
    <s v="LC109"/>
    <x v="3"/>
  </r>
  <r>
    <n v="1999002156"/>
    <s v="PLANO DE BENEFÍCIOS SENACPREV"/>
    <s v="SENACPREV"/>
    <x v="1"/>
    <s v="PREVISC"/>
    <n v="1643"/>
    <s v="ATIVO - EM FUNCIONAMENTO"/>
    <s v="LC109"/>
    <x v="3"/>
  </r>
  <r>
    <n v="1999002229"/>
    <s v="PLANO DE APOSENTADORIA DA ABBPREV"/>
    <s v="ABBPREV"/>
    <x v="1"/>
    <s v="MULTIPREV"/>
    <n v="1503"/>
    <s v="ATIVO - EM FUNCIONAMENTO"/>
    <s v="LC109"/>
    <x v="1"/>
  </r>
  <r>
    <n v="1999002318"/>
    <s v="PLANO DE BENEFÍCIOS PFIZER PREV"/>
    <s v="PFIZER PREV"/>
    <x v="2"/>
    <s v="PFIZER PREV"/>
    <n v="4033"/>
    <s v="ATIVO - EM FUNCIONAMENTO"/>
    <s v="LC109"/>
    <x v="2"/>
  </r>
  <r>
    <n v="1999002474"/>
    <s v="PLANO DE BENEFÍCIOS PREVIDENCIÁRIOS BETA"/>
    <s v="BETA"/>
    <x v="2"/>
    <s v="ALPHA"/>
    <n v="2854"/>
    <s v="ATIVO - EM FUNCIONAMENTO"/>
    <s v="LC108/109"/>
    <x v="2"/>
  </r>
  <r>
    <n v="1999002611"/>
    <s v="PLANO DE APOSENTADORIA DA CETIP"/>
    <s v="PLANO DA CETIP"/>
    <x v="2"/>
    <s v="IFM"/>
    <n v="638"/>
    <s v="ATIVO - EM FUNCIONAMENTO"/>
    <s v="LC109"/>
    <x v="1"/>
  </r>
  <r>
    <n v="1999002792"/>
    <s v="PLANO DE BENEFÍCIOS CASSI PREV"/>
    <s v="CASSI PREV"/>
    <x v="2"/>
    <s v="BB PREVIDENCIA"/>
    <n v="2422"/>
    <s v="ATIVO - EM FUNCIONAMENTO"/>
    <s v="LC109"/>
    <x v="1"/>
  </r>
  <r>
    <n v="1999002865"/>
    <s v="PLANO DE BENEFÍCIOS 02-B"/>
    <s v="02-B"/>
    <x v="1"/>
    <s v="PREVINORTE"/>
    <n v="4107"/>
    <s v="ATIVO - EM FUNCIONAMENTO"/>
    <s v="LC108/109"/>
    <x v="3"/>
  </r>
  <r>
    <n v="1999002938"/>
    <s v="PLANO DE BENEFÍCIOS 01-B"/>
    <s v="01-B"/>
    <x v="1"/>
    <s v="PREVINORTE"/>
    <n v="6373"/>
    <s v="ATIVO - EM FUNCIONAMENTO"/>
    <s v="LC108/109"/>
    <x v="3"/>
  </r>
  <r>
    <n v="1999003047"/>
    <s v="PLANO DE BENEFÍCIOS 03-B"/>
    <s v="03-B"/>
    <x v="1"/>
    <s v="PREVINORTE"/>
    <n v="718"/>
    <s v="ATIVO - EM FUNCIONAMENTO"/>
    <s v="LC108/109"/>
    <x v="3"/>
  </r>
  <r>
    <n v="1999003111"/>
    <s v="PLANO DE PREVIDÊNCIA REPSOL"/>
    <s v="PLANO REPSOL"/>
    <x v="1"/>
    <s v="PETROS"/>
    <n v="1910"/>
    <s v="ATIVO - EM FUNCIONAMENTO"/>
    <s v="LC108/109"/>
    <x v="0"/>
  </r>
  <r>
    <n v="1999003292"/>
    <s v="PLANO DE BENEFÍCIOS MACKPREV"/>
    <s v="MACKPREVI"/>
    <x v="2"/>
    <s v="MULTIPENSIONS"/>
    <n v="0"/>
    <e v="#N/A"/>
    <e v="#N/A"/>
    <x v="1"/>
  </r>
  <r>
    <n v="1999003683"/>
    <s v="PLANO DE BENEFÍCIOS AT&amp;T GNS"/>
    <s v="AT&amp;T GNS"/>
    <x v="1"/>
    <s v="MULTIPREV"/>
    <n v="213"/>
    <s v="ATIVO - EM FUNCIONAMENTO"/>
    <s v="LC109"/>
    <x v="1"/>
  </r>
  <r>
    <n v="1999003756"/>
    <s v="PLANO DE BENEFÍCIOS UNOESC PREV"/>
    <s v="UNOESC PREV"/>
    <x v="2"/>
    <s v="BB PREVIDENCIA"/>
    <n v="2880"/>
    <s v="ATIVO - EM FUNCIONAMENTO"/>
    <s v="LC109"/>
    <x v="1"/>
  </r>
  <r>
    <n v="1999003829"/>
    <s v="PLANO DE BENEFÍCIOS AGILENT"/>
    <s v="PLANO AGILENT"/>
    <x v="2"/>
    <s v="MULTIPREV"/>
    <n v="235"/>
    <s v="ATIVO - EM FUNCIONAMENTO"/>
    <s v="LC109"/>
    <x v="1"/>
  </r>
  <r>
    <n v="1999003918"/>
    <s v="PLANO DE BENEFÍCIOS II"/>
    <s v="PLANO II"/>
    <x v="2"/>
    <s v="RECKITTPREV"/>
    <n v="2633"/>
    <s v="ATIVO - EM FUNCIONAMENTO"/>
    <s v="LC109"/>
    <x v="2"/>
  </r>
  <r>
    <n v="1999004019"/>
    <s v="PLANO DE CONTRIBUIÇÃO DEFINIDA"/>
    <s v="PCD"/>
    <x v="1"/>
    <s v="PREVUNIAO"/>
    <n v="10277"/>
    <s v="ATIVO - EM FUNCIONAMENTO"/>
    <s v="LC109"/>
    <x v="3"/>
  </r>
  <r>
    <n v="1999004183"/>
    <s v="PLANO MISTO DE BENEFÍCIOS"/>
    <s v="PMB"/>
    <x v="2"/>
    <s v="CAPOF"/>
    <n v="643"/>
    <s v="ATIVO - EM FUNCIONAMENTO"/>
    <s v="LC109"/>
    <x v="4"/>
  </r>
  <r>
    <n v="1999004256"/>
    <s v="PLANO DE CONTRIBUIÇÃO VARIÁVEL DA PATROCINADORA RFFSA"/>
    <s v="PLANO RFFSA"/>
    <x v="2"/>
    <s v="REFER"/>
    <n v="31749"/>
    <s v="ATIVO - EM FUNCIONAMENTO"/>
    <s v="LC108/109"/>
    <x v="1"/>
  </r>
  <r>
    <n v="1999004418"/>
    <s v="PLANO BÁSICO DE BENEFÍCIOS III - FIRJAN/CIRJ"/>
    <s v="CD III - FIRJAN E CIRJ"/>
    <x v="1"/>
    <s v="PREVINDUS"/>
    <n v="355"/>
    <s v="ATIVO - EM INCORPORAÇÃO / INCORPORADO"/>
    <s v="LC109"/>
    <x v="3"/>
  </r>
  <r>
    <n v="1999004574"/>
    <s v="PLANO BÁSICO DE BENEFÍCIOS III - PREVINDUS"/>
    <s v="CD III - PREVINDUS"/>
    <x v="1"/>
    <s v="PREVINDUS"/>
    <n v="56"/>
    <s v="ATIVO - EM INCORPORAÇÃO / INCORPORADO"/>
    <s v="LC109"/>
    <x v="3"/>
  </r>
  <r>
    <n v="1999004647"/>
    <s v="PLANO BÁSICO DE BENEFÍCIOS III - SEBRAE-RJ"/>
    <s v="CD III - SEBRAE - RJ"/>
    <x v="1"/>
    <s v="PREVINDUS"/>
    <n v="45"/>
    <s v="ATIVO - EM FUNCIONAMENTO"/>
    <s v="LC109"/>
    <x v="3"/>
  </r>
  <r>
    <n v="1999004711"/>
    <s v="PLANO BÁSICO DE BENEFÍCIOS III - SENAI-RJ"/>
    <s v="CD III - SENAI - RJ"/>
    <x v="1"/>
    <s v="PREVINDUS"/>
    <n v="2609"/>
    <s v="ATIVO - EM INCORPORAÇÃO / INCORPORADO"/>
    <s v="LC109"/>
    <x v="3"/>
  </r>
  <r>
    <n v="1999004892"/>
    <s v="PLANO BÁSICO DE BENEFÍCIOS III - SESI-RJ"/>
    <s v="CD III - SESI - RJ"/>
    <x v="1"/>
    <s v="PREVINDUS"/>
    <n v="4053"/>
    <s v="ATIVO - EM INCORPORAÇÃO / INCORPORADOR"/>
    <s v="LC109"/>
    <x v="3"/>
  </r>
  <r>
    <n v="1999004965"/>
    <s v="PLANO MISTO DE BENEFÍCIOS DA POUPREV"/>
    <s v="POUPREV"/>
    <x v="2"/>
    <s v="POUPREV"/>
    <n v="3399"/>
    <s v="ATIVO - EM FUNCIONAMENTO"/>
    <s v="LC109"/>
    <x v="2"/>
  </r>
  <r>
    <n v="1999005074"/>
    <s v="PLANO DE APOSENTADORIA TÊXTIL PREV"/>
    <s v="TEXTIL PREV"/>
    <x v="2"/>
    <s v="ALPAPREV"/>
    <n v="81"/>
    <s v="ATIVO - EM TRANSFERÊNCIA DE GERENCIAMENTO"/>
    <s v="LC109"/>
    <x v="2"/>
  </r>
  <r>
    <n v="1999005074"/>
    <s v="PLANO DE APOSENTADORIA TÊXTIL PREV"/>
    <s v="TEXTIL PREV"/>
    <x v="2"/>
    <s v="MULTIPENSIONS"/>
    <n v="3838"/>
    <s v="ATIVO - EM TRANSFERÊNCIA DE GERENCIAMENTO"/>
    <s v="LC109"/>
    <x v="1"/>
  </r>
  <r>
    <n v="1999005147"/>
    <s v="PLANO MISTO DE BENEFÍCIOS PREVIDENCIÁRIOS DA FAPA"/>
    <s v="PLANO MISTO"/>
    <x v="2"/>
    <s v="FAPA"/>
    <n v="2764"/>
    <s v="ATIVO - EM FUNCIONAMENTO"/>
    <s v="LC108/109"/>
    <x v="2"/>
  </r>
  <r>
    <n v="1999005211"/>
    <s v="PLANO DE BENEFÍCIOS VALE MAIS"/>
    <s v="PLANO VALE MAIS"/>
    <x v="2"/>
    <s v="VALIA"/>
    <n v="320429"/>
    <s v="ATIVO - EM FUNCIONAMENTO"/>
    <s v="LC109"/>
    <x v="0"/>
  </r>
  <r>
    <n v="1999005392"/>
    <s v="PLANO BÁSICO DE BENEFÍCIOS III - SENAC - ARRJ"/>
    <s v="CD III - SENAC - ARRJ"/>
    <x v="1"/>
    <s v="PREVINDUS"/>
    <n v="1086"/>
    <s v="ATIVO - EM FUNCIONAMENTO"/>
    <s v="LC109"/>
    <x v="3"/>
  </r>
  <r>
    <n v="1999005465"/>
    <s v="PLANO BÁSICO DE BENEFÍCIOS III - SESC - ARRJ"/>
    <s v="CD III - SESC - ARRJ"/>
    <x v="1"/>
    <s v="PREVINDUS"/>
    <n v="2396"/>
    <s v="ATIVO - EM FUNCIONAMENTO"/>
    <s v="LC109"/>
    <x v="3"/>
  </r>
  <r>
    <n v="1999005538"/>
    <s v="BEAUTE AMERICA LATINA LTDA"/>
    <s v="BEAUTE"/>
    <x v="2"/>
    <s v="MULTIBRA"/>
    <n v="0"/>
    <e v="#N/A"/>
    <e v="#N/A"/>
    <x v="1"/>
  </r>
  <r>
    <n v="2000000118"/>
    <s v="PLANO CONVÊNIO DE ADMINISTRAÇÃO - TELEPAR CELULAR"/>
    <s v="TELEPAR CELULAR"/>
    <x v="0"/>
    <s v="ICATUFMP"/>
    <n v="2"/>
    <s v="ATIVO - EM EXTINÇÃO"/>
    <s v="LC109"/>
    <x v="1"/>
  </r>
  <r>
    <n v="2000000411"/>
    <s v="PLANO DE BENEFÍCIOS CELPA - OP"/>
    <s v="CELPA - OP"/>
    <x v="2"/>
    <s v="EQTPREV"/>
    <n v="107"/>
    <s v="ATIVO - EM FUNCIONAMENTO"/>
    <s v="LC109"/>
    <x v="3"/>
  </r>
  <r>
    <n v="2000000819"/>
    <s v="PLANO PBS - CPQD"/>
    <s v="PBS - CPQD"/>
    <x v="0"/>
    <s v="SISTEL"/>
    <n v="56"/>
    <s v="ATIVO - EM EXTINÇÃO"/>
    <s v="LC109"/>
    <x v="1"/>
  </r>
  <r>
    <n v="2000000983"/>
    <s v="PLANO DE BENEFÍCIOS DA SISTEL - SISTEL"/>
    <s v="PBS - SISTEL"/>
    <x v="0"/>
    <s v="SISTEL"/>
    <n v="12"/>
    <s v="ATIVO - EM EXTINÇÃO"/>
    <s v="LC109"/>
    <x v="1"/>
  </r>
  <r>
    <n v="2000001092"/>
    <s v="PLANO DE BENEFÍCIOS PBSTELE CELULAR SUL"/>
    <s v="PBS - TELE CELULAR SUL"/>
    <x v="0"/>
    <s v="ICATUFMP"/>
    <n v="27"/>
    <s v="ATIVO - EM EXTINÇÃO"/>
    <s v="LC109"/>
    <x v="1"/>
  </r>
  <r>
    <n v="2000001238"/>
    <s v="PLANO DE BENEFÍCIOS PBS TELE NORDESTE CELULAR"/>
    <s v="PBS - TELE NORDESTE CELULAR"/>
    <x v="0"/>
    <s v="ICATUFMP"/>
    <n v="70"/>
    <s v="ATIVO - EM EXTINÇÃO"/>
    <s v="LC109"/>
    <x v="1"/>
  </r>
  <r>
    <n v="2000001319"/>
    <s v="PLANO PBS - TELE NORTE CELULAR"/>
    <s v="PBS - TELE NORTE CELULAR"/>
    <x v="0"/>
    <s v="FATL"/>
    <n v="186"/>
    <s v="ATIVO - EM EXTINÇÃO"/>
    <s v="LC109"/>
    <x v="1"/>
  </r>
  <r>
    <n v="2000001556"/>
    <s v="PLANO PBS - TELEMAR"/>
    <s v="PBS - TELEMAR"/>
    <x v="0"/>
    <s v="FATL"/>
    <n v="4068"/>
    <s v="ATIVO - EM EXTINÇÃO"/>
    <s v="LC109"/>
    <x v="1"/>
  </r>
  <r>
    <n v="2000001718"/>
    <s v="PLANO DE BENEFÍCIOS TELEFÔNICA BD"/>
    <s v="PBS - TELESP"/>
    <x v="0"/>
    <s v="VISÃO PREV"/>
    <n v="1681"/>
    <s v="ATIVO - EM EXTINÇÃO"/>
    <s v="LC109"/>
    <x v="1"/>
  </r>
  <r>
    <n v="2000001947"/>
    <s v="PLANO PBS - TELEBRÁS"/>
    <s v="PBS - TELEBRAS"/>
    <x v="0"/>
    <s v="SISTEL"/>
    <n v="231"/>
    <s v="ATIVO - EM EXTINÇÃO"/>
    <s v="LC109"/>
    <x v="1"/>
  </r>
  <r>
    <n v="2000002056"/>
    <s v="PLANO DE COMPLEMENTAÇÃO DE APOSENTADORIA E DE PENSÃO"/>
    <s v="PB 501"/>
    <x v="0"/>
    <s v="PREVSOMPO"/>
    <n v="47"/>
    <s v="ATIVO - EM EXTINÇÃO"/>
    <s v="LC109"/>
    <x v="2"/>
  </r>
  <r>
    <n v="2000002129"/>
    <s v="PLANO DE BENEFÍCIOS II"/>
    <s v="PLANO DE BENEFÍCIOS  II"/>
    <x v="0"/>
    <s v="PREVSOMPO"/>
    <n v="7"/>
    <s v="ATIVO - EM EXTINÇÃO"/>
    <s v="LC109"/>
    <x v="2"/>
  </r>
  <r>
    <n v="2000002218"/>
    <s v="PLANO DE BENEFÍCIO III"/>
    <s v="PLANO DE BENEFÍCIOS III"/>
    <x v="2"/>
    <s v="PREVSOMPO"/>
    <n v="63"/>
    <s v="ATIVO - EM FUNCIONAMENTO"/>
    <s v="LC109"/>
    <x v="2"/>
  </r>
  <r>
    <n v="2000002374"/>
    <s v="PLANO DE COMPLEMENTAÇÃO DE APOSENTADORIAS E PENSÕES DO BANESPA"/>
    <s v="PLANO PRÉ-75"/>
    <x v="0"/>
    <s v="BANESPREV"/>
    <n v="1429"/>
    <s v="ATIVO - EM EXTINÇÃO"/>
    <s v="LC109"/>
    <x v="0"/>
  </r>
  <r>
    <n v="2000002447"/>
    <s v="PLANO DE BENEFÍCIOS PREVIDENCIÁRIOS MISTO Nº 001"/>
    <s v="PFMISTO"/>
    <x v="1"/>
    <s v="FABASA"/>
    <n v="17325"/>
    <s v="ATIVO - EM FUNCIONAMENTO"/>
    <s v="LC108/109"/>
    <x v="3"/>
  </r>
  <r>
    <n v="2000002511"/>
    <s v="PLANO DE BENEFÍCIOS CV-03"/>
    <s v="PB CV-03"/>
    <x v="2"/>
    <s v="REGIUS"/>
    <n v="2749"/>
    <s v="ATIVO - EM FUNCIONAMENTO"/>
    <s v="LC108/109"/>
    <x v="1"/>
  </r>
  <r>
    <n v="2000002692"/>
    <s v="PLANO DE BENEFÍCIOS BANESPREV III"/>
    <s v="PLANO BANESPREV III"/>
    <x v="2"/>
    <s v="BANESPREV"/>
    <n v="1711"/>
    <s v="ATIVO - EM FUNCIONAMENTO"/>
    <s v="LC109"/>
    <x v="0"/>
  </r>
  <r>
    <n v="2000002838"/>
    <s v="PLANO DE BEN. TCSPREV - P. PRIV. DA TELE CENTRO SUL PARTICIPAÇÕES S.A."/>
    <s v="TCSPREV"/>
    <x v="2"/>
    <s v="FATL"/>
    <n v="12759"/>
    <s v="ATIVO - EM EXTINÇÃO"/>
    <s v="LC109"/>
    <x v="1"/>
  </r>
  <r>
    <n v="2000003011"/>
    <s v="PLANO DE BENEFÍCIOS OTIS"/>
    <s v="PB - OTIS"/>
    <x v="2"/>
    <s v="ICATUFMP"/>
    <n v="4652"/>
    <s v="ATIVO - EM FUNCIONAMENTO"/>
    <s v="LC109"/>
    <x v="1"/>
  </r>
  <r>
    <n v="2000003192"/>
    <s v="PLANO DE APOSENTADORIA CHEMTRADE PREV"/>
    <s v="CHEMTRADE PREV"/>
    <x v="1"/>
    <s v="MULTIBRA"/>
    <n v="281"/>
    <s v="ATIVO - EM FUNCIONAMENTO"/>
    <s v="LC109"/>
    <x v="1"/>
  </r>
  <r>
    <n v="2000003583"/>
    <s v="FUNDAÇÃO PARA INOVAÇÕES TECNOLÓGICAS - FITEC"/>
    <s v="FITEC"/>
    <x v="2"/>
    <s v="MULTIBRA"/>
    <n v="0"/>
    <e v="#N/A"/>
    <e v="#N/A"/>
    <x v="1"/>
  </r>
  <r>
    <n v="2000003656"/>
    <s v="PLANO DE CONTRIBUIÇÃO VARIÁVEL DA PATROCINADORA CBTU"/>
    <s v="PLANO CBTU"/>
    <x v="2"/>
    <s v="REFER"/>
    <n v="9964"/>
    <s v="ATIVO - EM FUNCIONAMENTO"/>
    <s v="LC108/109"/>
    <x v="1"/>
  </r>
  <r>
    <n v="2000003729"/>
    <s v="PLANO DE CONTRIBUIÇÃO VARIÁVEL DA PATROCINADORA REFER"/>
    <s v="PLANO REFER"/>
    <x v="2"/>
    <s v="REFER"/>
    <n v="693"/>
    <s v="ATIVO - EM FUNCIONAMENTO"/>
    <s v="LC108/109"/>
    <x v="1"/>
  </r>
  <r>
    <n v="2000003818"/>
    <s v="ONDAPREV"/>
    <s v="ONDAPREV"/>
    <x v="1"/>
    <s v="MULTIBRA"/>
    <n v="62"/>
    <e v="#N/A"/>
    <e v="#N/A"/>
    <x v="1"/>
  </r>
  <r>
    <n v="2000003974"/>
    <s v="PLANO DE CONTRIBUIÇÃO VARIÁVEL DA CENTRAL"/>
    <s v="PLANO CENTRAL"/>
    <x v="2"/>
    <s v="REFER"/>
    <n v="4781"/>
    <s v="ATIVO - EM FUNCIONAMENTO"/>
    <s v="LC108/109"/>
    <x v="1"/>
  </r>
  <r>
    <n v="2000004083"/>
    <s v="PLANO DE APOSENTADORIA SINDUSPREV"/>
    <s v="SINDUSPREV"/>
    <x v="1"/>
    <s v="MULTIBRA"/>
    <n v="893"/>
    <s v="ATIVO - EM FUNCIONAMENTO"/>
    <s v="LC109"/>
    <x v="1"/>
  </r>
  <r>
    <n v="2000004156"/>
    <s v="PLANO DE BENEFÍCIOS DA ESPN"/>
    <s v="ESPN"/>
    <x v="2"/>
    <s v="MULTIPREV"/>
    <n v="106"/>
    <s v="ATIVO - EM EXTINÇÃO"/>
    <s v="LC109"/>
    <x v="1"/>
  </r>
  <r>
    <n v="2000004229"/>
    <s v="PLANO DE APOSENTADORIA KPMG"/>
    <s v="PLANO KPMG"/>
    <x v="2"/>
    <s v="KPMG PREV"/>
    <n v="20218"/>
    <s v="ATIVO - EM FUNCIONAMENTO"/>
    <s v="LC109"/>
    <x v="3"/>
  </r>
  <r>
    <n v="2000004318"/>
    <s v="PLANO CPQD PREV"/>
    <s v="CPQD PREV"/>
    <x v="2"/>
    <s v="SISTEL"/>
    <n v="1347"/>
    <s v="ATIVO - EM EXTINÇÃO"/>
    <s v="LC109"/>
    <x v="1"/>
  </r>
  <r>
    <n v="2000004474"/>
    <s v="PLANO DE BENEFÍCIOS DO GRUPO SILVIO SANTOS"/>
    <s v="PLANO GRUPO SILVIO SANTOS"/>
    <x v="2"/>
    <s v="MULTIPREV"/>
    <n v="3807"/>
    <s v="ATIVO - EM FUNCIONAMENTO"/>
    <s v="LC109"/>
    <x v="1"/>
  </r>
  <r>
    <n v="2000004611"/>
    <s v="ADVANCED ELASTOMER SYSTEMS BRASILEIRA LTDA"/>
    <s v="ADVANCED"/>
    <x v="1"/>
    <s v="MULTIBRA"/>
    <n v="3"/>
    <e v="#N/A"/>
    <e v="#N/A"/>
    <x v="1"/>
  </r>
  <r>
    <n v="2000004792"/>
    <s v="PLANO DE APOSENTADORIA VOITH"/>
    <s v="PLANO DE APOSENTADORIA VOITH"/>
    <x v="1"/>
    <s v="VOITH PREV"/>
    <n v="4026"/>
    <s v="ATIVO - EM FUNCIONAMENTO"/>
    <s v="LC109"/>
    <x v="2"/>
  </r>
  <r>
    <n v="2000005111"/>
    <s v="PLANO DE APOSENTADORIA DA INTELIG TELECOMUNICAÇÕES LTDA."/>
    <s v="INTELIG"/>
    <x v="1"/>
    <s v="ICATUFMP"/>
    <n v="418"/>
    <s v="ATIVO - EM EXTINÇÃO"/>
    <s v="LC109"/>
    <x v="1"/>
  </r>
  <r>
    <n v="2000005683"/>
    <s v="PLANO CV ONS"/>
    <s v="CV ONS"/>
    <x v="2"/>
    <s v="ELETROS"/>
    <n v="3856"/>
    <s v="ATIVO - EM FUNCIONAMENTO"/>
    <s v="LC108/109"/>
    <x v="1"/>
  </r>
  <r>
    <n v="2000005918"/>
    <s v="PLANO DE PREVIDÊNCIA CACHOEIRA DOURADA"/>
    <s v="PLANO CACHOEIRA DOURADA"/>
    <x v="1"/>
    <s v="PETROS"/>
    <n v="258"/>
    <s v="ATIVO - EM FUNCIONAMENTO"/>
    <s v="LC108/109"/>
    <x v="0"/>
  </r>
  <r>
    <n v="2000006019"/>
    <s v="PLANO DE BENEFÍCIO TFLPREV"/>
    <s v="TFLPREV"/>
    <x v="2"/>
    <s v="MULTIPREV"/>
    <n v="96"/>
    <s v="ATIVO - EM FUNCIONAMENTO"/>
    <s v="LC109"/>
    <x v="1"/>
  </r>
  <r>
    <n v="2000006183"/>
    <s v="PLANO DE BENEFÍCIOS FIESCPREV"/>
    <s v="FIESCPREV"/>
    <x v="2"/>
    <s v="PREVISC"/>
    <n v="13760"/>
    <s v="ATIVO - EM FUNCIONAMENTO"/>
    <s v="LC109"/>
    <x v="3"/>
  </r>
  <r>
    <n v="2000006574"/>
    <s v="PLANO TELEMARPREV"/>
    <s v="TELEMARPREV"/>
    <x v="2"/>
    <s v="FATL"/>
    <n v="49378"/>
    <s v="ATIVO - EM FUNCIONAMENTO"/>
    <s v="LC109"/>
    <x v="1"/>
  </r>
  <r>
    <n v="2000006647"/>
    <s v="PLANO DE BENEFÍCIOS CELÉSTICA PREV"/>
    <s v="CELESTICA PREV"/>
    <x v="1"/>
    <s v="MULTIBRA"/>
    <n v="6"/>
    <e v="#N/A"/>
    <e v="#N/A"/>
    <x v="1"/>
  </r>
  <r>
    <n v="2000006711"/>
    <s v="PLANO DE PREVIDÊNCIA ALPAPREV"/>
    <s v="ALPAPREV"/>
    <x v="2"/>
    <s v="ALPAPREV"/>
    <n v="48721"/>
    <s v="ATIVO - EM FUNCIONAMENTO"/>
    <s v="LC109"/>
    <x v="2"/>
  </r>
  <r>
    <n v="2000006965"/>
    <s v="PLANO DE BENEFÍCIOS CELGPREV"/>
    <s v="PLANO CELGPREV"/>
    <x v="2"/>
    <s v="ELETRA"/>
    <n v="4382"/>
    <s v="ATIVO - EM FUNCIONAMENTO"/>
    <s v="LC109"/>
    <x v="3"/>
  </r>
  <r>
    <n v="2000007074"/>
    <s v="PLANO MISTO DE BENEFÍCIOS"/>
    <s v="PMB"/>
    <x v="2"/>
    <s v="SUPRE"/>
    <n v="1596"/>
    <s v="ATIVO - EM FUNCIONAMENTO"/>
    <s v="LC109"/>
    <x v="2"/>
  </r>
  <r>
    <n v="2000007211"/>
    <s v="PREVIND 2 - SISTEMA INDÚSTRIA DE PREVIDÊNCIA PRIVADA"/>
    <s v="PREVIND 2"/>
    <x v="1"/>
    <s v="MULTIBRA"/>
    <n v="2830"/>
    <s v="ATIVO - EM FUNCIONAMENTO"/>
    <s v="LC109"/>
    <x v="1"/>
  </r>
  <r>
    <n v="2000007392"/>
    <s v="PLANO DE PREVIDÊNCIA TRANSPETRO"/>
    <s v="PLANO TRANSPETRO"/>
    <x v="1"/>
    <s v="PETROS"/>
    <n v="0"/>
    <e v="#N/A"/>
    <e v="#N/A"/>
    <x v="0"/>
  </r>
  <r>
    <n v="2000007538"/>
    <s v="PLANO MISTO DE BENEFÍCIOS PREVIDENCIÁRIOS N° 1"/>
    <s v="PLANO MISTO"/>
    <x v="1"/>
    <s v="PREVIDÊNCIA USIMINAS"/>
    <n v="4836"/>
    <s v="ATIVO - EM EXTINÇÃO"/>
    <s v="LC109"/>
    <x v="1"/>
  </r>
  <r>
    <n v="2000007783"/>
    <s v="PLANO MISTO DE BENEFÍCIOS DA FCEMG / SESC-MG / SENAC-MG"/>
    <s v="PB MISTO Nº 007 - SISTEMA FCEMG"/>
    <x v="2"/>
    <s v="SUPREV"/>
    <n v="678"/>
    <s v="ATIVO - EM FUNCIONAMENTO"/>
    <s v="LC109"/>
    <x v="2"/>
  </r>
  <r>
    <n v="2000007856"/>
    <s v="PLANO DE BENEFÍCIOS PREVIDENCIÁRIOS COHAPREV"/>
    <s v="COHAPREV"/>
    <x v="2"/>
    <s v="BB PREVIDENCIA"/>
    <n v="270"/>
    <s v="ATIVO - EM FUNCIONAMENTO"/>
    <s v="LC109"/>
    <x v="1"/>
  </r>
  <r>
    <n v="2000008038"/>
    <s v="PLANO DE BENEFÍCIOS II"/>
    <s v="PLANO MISTO"/>
    <x v="2"/>
    <s v="FAPERS"/>
    <n v="1871"/>
    <s v="ATIVO - EM FUNCIONAMENTO"/>
    <s v="LC109"/>
    <x v="3"/>
  </r>
  <r>
    <n v="2000008119"/>
    <s v="PLANO DE APOSENTADORIA DE CONTRIBUIÇÃO VARIÁVEL"/>
    <s v="PACV"/>
    <x v="2"/>
    <s v="INFRAPREV"/>
    <n v="21861"/>
    <s v="ATIVO - EM FUNCIONAMENTO"/>
    <s v="LC108/109"/>
    <x v="1"/>
  </r>
  <r>
    <n v="2000008283"/>
    <s v="PLANO DE BENEFÍCIOS VALIAPREV"/>
    <s v="PLANO VALIAPREV"/>
    <x v="2"/>
    <s v="VALIA"/>
    <n v="74870"/>
    <s v="ATIVO - EM FUNCIONAMENTO"/>
    <s v="LC109"/>
    <x v="0"/>
  </r>
  <r>
    <n v="2000008429"/>
    <s v="PLANO MISTO DE BENEFÍCIOS"/>
    <s v="AMAZONVIDA"/>
    <x v="2"/>
    <s v="CAPAF"/>
    <n v="192"/>
    <s v="ATIVO - EM EXTINÇÃO"/>
    <s v="LC108/109"/>
    <x v="3"/>
  </r>
  <r>
    <n v="2001000138"/>
    <s v="PLANO MISTO DE BENEFÍCIOS PREVIDENCIÁRIOS Nº 01 DO SENAI - BA"/>
    <s v="SENAI - BA"/>
    <x v="1"/>
    <s v="MULTIBRA"/>
    <n v="4545"/>
    <s v="ATIVO - EM FUNCIONAMENTO"/>
    <s v="LC109"/>
    <x v="1"/>
  </r>
  <r>
    <n v="2001000383"/>
    <s v="PLANO CORRENTE DE CONTRIBUIÇÃO DEFINIDA"/>
    <s v="CD"/>
    <x v="1"/>
    <s v="MULTIBRA"/>
    <n v="4003"/>
    <s v="ATIVO - EM FUNCIONAMENTO"/>
    <s v="LC109"/>
    <x v="1"/>
  </r>
  <r>
    <n v="2001000618"/>
    <s v="PLANO DE BENEFÍCIOS CHEMPREV"/>
    <s v="CHEMPREV"/>
    <x v="1"/>
    <s v="MULTIPREV"/>
    <n v="618"/>
    <s v="ATIVO - EM FUNCIONAMENTO"/>
    <s v="LC109"/>
    <x v="1"/>
  </r>
  <r>
    <n v="2001000774"/>
    <s v="PLANO DE APOSENTADORIA DA RTM"/>
    <s v="PLANO DA RTM"/>
    <x v="1"/>
    <s v="IFM"/>
    <n v="241"/>
    <s v="ATIVO - EM FUNCIONAMENTO"/>
    <s v="LC109"/>
    <x v="1"/>
  </r>
  <r>
    <n v="2001000847"/>
    <s v="PLANO DE BENEFÍCIOS COSUEL PREV"/>
    <s v="COSUEL"/>
    <x v="2"/>
    <s v="BB PREVIDENCIA"/>
    <n v="4198"/>
    <s v="ATIVO - EM FUNCIONAMENTO"/>
    <s v="LC109"/>
    <x v="1"/>
  </r>
  <r>
    <n v="2001001118"/>
    <s v="PLANO DE BENEFÍCIOS ARM PREV"/>
    <s v="ARM PREV"/>
    <x v="2"/>
    <s v="MULTIPENSIONS"/>
    <n v="2235"/>
    <s v="ATIVO - EM FUNCIONAMENTO"/>
    <s v="LC109"/>
    <x v="1"/>
  </r>
  <r>
    <n v="2001001665"/>
    <s v="PLANO DE BENEFÍCIOS KIRTON PREV"/>
    <s v="KIRTON PREV"/>
    <x v="1"/>
    <s v="MULTIBRA"/>
    <n v="4"/>
    <e v="#N/A"/>
    <e v="#N/A"/>
    <x v="1"/>
  </r>
  <r>
    <n v="2001001738"/>
    <s v="PLANO DE BENEFÍCIOS DE CONTRIBUIÇÃO DEFINIDA - PAI-CD"/>
    <s v="PAI-CD"/>
    <x v="1"/>
    <s v="ITAUSAINDL"/>
    <n v="13358"/>
    <s v="ATIVO - EM FUNCIONAMENTO"/>
    <s v="LC109"/>
    <x v="3"/>
  </r>
  <r>
    <n v="2001001983"/>
    <s v="PLANO DE BENEFÍCIOS SUPLEMENTAR CAMPARI-PREV"/>
    <s v="CAMPARI SUPL."/>
    <x v="1"/>
    <s v="IFM"/>
    <n v="879"/>
    <s v="ATIVO - EM FUNCIONAMENTO"/>
    <s v="LC109"/>
    <x v="1"/>
  </r>
  <r>
    <n v="2001002092"/>
    <s v="PLANO STARRETT DE BENEFICIOS"/>
    <s v="STARRETT"/>
    <x v="1"/>
    <s v="ICATUFMP"/>
    <n v="1038"/>
    <s v="ATIVO - EM FUNCIONAMENTO"/>
    <s v="LC109"/>
    <x v="1"/>
  </r>
  <r>
    <n v="2001002165"/>
    <s v="PLANO DE APOSENTADORIA DE CONTRIBUIÇÃO DEFINIDA"/>
    <s v="CD"/>
    <x v="2"/>
    <s v="FACHESF"/>
    <n v="16285"/>
    <s v="ATIVO - EM EXTINÇÃO"/>
    <s v="LC108/109"/>
    <x v="1"/>
  </r>
  <r>
    <n v="2001002238"/>
    <s v="PLANO SALDADO DE BENEFÍCIOS"/>
    <s v="BS"/>
    <x v="0"/>
    <s v="FACHESF"/>
    <n v="3612"/>
    <s v="ATIVO - EM EXTINÇÃO"/>
    <s v="LC108/109"/>
    <x v="1"/>
  </r>
  <r>
    <n v="2001002483"/>
    <s v="PLANO DE BENEFÍCIOS II"/>
    <s v="PB II"/>
    <x v="2"/>
    <s v="ISBRE"/>
    <n v="965"/>
    <s v="ATIVO - EM FUNCIONAMENTO"/>
    <s v="LC108/109"/>
    <x v="3"/>
  </r>
  <r>
    <n v="2001002629"/>
    <s v="BT COUNICATION LTDA"/>
    <s v="BT"/>
    <x v="1"/>
    <s v="MULTIBRA"/>
    <n v="5"/>
    <e v="#N/A"/>
    <e v="#N/A"/>
    <x v="1"/>
  </r>
  <r>
    <n v="2002000174"/>
    <s v="PLANO DE BENEFÍCIOS D"/>
    <s v="PLANO D"/>
    <x v="2"/>
    <s v="PREVI NOVARTIS"/>
    <n v="3240"/>
    <s v="ATIVO - EM FUNCIONAMENTO"/>
    <s v="LC109"/>
    <x v="3"/>
  </r>
  <r>
    <n v="2002000247"/>
    <s v="PLANO DE BENEFICIOS II"/>
    <s v="PLANO II"/>
    <x v="2"/>
    <s v="ENERGISAPREV"/>
    <n v="1270"/>
    <s v="ATIVO - EM EXTINÇÃO"/>
    <s v="LC109"/>
    <x v="3"/>
  </r>
  <r>
    <n v="2002000311"/>
    <s v="PLANO DE CONTRIBUIÇÃO DEFINIDA"/>
    <s v="PLANO CD"/>
    <x v="2"/>
    <s v="REAL GRANDEZA"/>
    <n v="8619"/>
    <s v="ATIVO - EM EXTINÇÃO"/>
    <s v="LC108/109"/>
    <x v="0"/>
  </r>
  <r>
    <n v="2002000492"/>
    <s v="PLANO ALESAT"/>
    <s v="ALESAT"/>
    <x v="1"/>
    <s v="PETROS"/>
    <n v="7418"/>
    <s v="ATIVO - EM FUNCIONAMENTO"/>
    <s v="LC108/109"/>
    <x v="0"/>
  </r>
  <r>
    <n v="2002000565"/>
    <s v="PLANO DE BENEFÍCIOS TRENSURB PREV CD"/>
    <s v="TRENSURB PREV CD"/>
    <x v="2"/>
    <s v="BB PREVIDENCIA"/>
    <n v="645"/>
    <s v="ATIVO - EM FUNCIONAMENTO"/>
    <s v="LC109"/>
    <x v="1"/>
  </r>
  <r>
    <n v="2002000638"/>
    <s v="PLANO DE BENEFÍCIOS MULTIFUTURO I"/>
    <s v="MULTIFUTURO I"/>
    <x v="2"/>
    <s v="FUSESC"/>
    <n v="10179"/>
    <s v="ATIVO - EM FUNCIONAMENTO"/>
    <s v="LC108/109"/>
    <x v="1"/>
  </r>
  <r>
    <n v="2002000719"/>
    <s v="PLANO DE BENEFÍCIOS EBC PREV"/>
    <s v="EBC PREV"/>
    <x v="2"/>
    <s v="BB PREVIDENCIA"/>
    <n v="1632"/>
    <s v="ATIVO - EM FUNCIONAMENTO"/>
    <s v="LC109"/>
    <x v="1"/>
  </r>
  <r>
    <n v="2002000883"/>
    <s v="PLANO DE PREVIDÊNCIA TRIUNFO"/>
    <s v="PLANO TRIUNFO VIDA"/>
    <x v="1"/>
    <s v="PETROS"/>
    <n v="0"/>
    <e v="#N/A"/>
    <e v="#N/A"/>
    <x v="0"/>
  </r>
  <r>
    <n v="2002000956"/>
    <s v="PLANO PREV-RENDA"/>
    <s v="PREV-RENDA"/>
    <x v="1"/>
    <s v="ICATUFMP"/>
    <n v="2572"/>
    <s v="ATIVO - EM FUNCIONAMENTO"/>
    <s v="LC109"/>
    <x v="1"/>
  </r>
  <r>
    <n v="2002001065"/>
    <s v="PLANO DE CONTRIBUIÇÃO VARIÁVEL METROFOR"/>
    <s v="PLANO METROFOR"/>
    <x v="2"/>
    <s v="REFER"/>
    <n v="808"/>
    <s v="ATIVO - EM FUNCIONAMENTO"/>
    <s v="LC108/109"/>
    <x v="1"/>
  </r>
  <r>
    <n v="2002001138"/>
    <s v="PLANO DE APOSENTADORIA CSL"/>
    <s v="CSL"/>
    <x v="1"/>
    <s v="MULTIPREV"/>
    <n v="204"/>
    <s v="ATIVO - EM FUNCIONAMENTO"/>
    <s v="LC109"/>
    <x v="1"/>
  </r>
  <r>
    <n v="2002001456"/>
    <s v="PLANO DE BENEFÍCIOS CEEEPREV"/>
    <s v="CEEEPREV"/>
    <x v="1"/>
    <s v="FAMILIA PREVIDENCIA"/>
    <n v="9362"/>
    <s v="ATIVO - EM FUNCIONAMENTO"/>
    <s v="LC109"/>
    <x v="1"/>
  </r>
  <r>
    <n v="2002001529"/>
    <s v="PLANO DE BENEFÍCIOS Nº 01"/>
    <s v="PREVIG"/>
    <x v="0"/>
    <s v="PREVIG"/>
    <n v="744"/>
    <s v="ATIVO - EM EXTINÇÃO"/>
    <s v="LC109"/>
    <x v="3"/>
  </r>
  <r>
    <n v="2002001618"/>
    <s v="PLANO DE APOSENTADORIA VERAPREV"/>
    <s v="VERAPREV"/>
    <x v="1"/>
    <s v="MULTIBRA"/>
    <n v="1903"/>
    <s v="ATIVO - EM FUNCIONAMENTO"/>
    <s v="LC109"/>
    <x v="1"/>
  </r>
  <r>
    <n v="2002001847"/>
    <s v="PLANO DE APOSENTADORIA MBPREV"/>
    <s v="MBPREV"/>
    <x v="2"/>
    <s v="MBPREV"/>
    <n v="13897"/>
    <s v="ATIVO - EM FUNCIONAMENTO"/>
    <s v="LC109"/>
    <x v="3"/>
  </r>
  <r>
    <n v="2002001911"/>
    <s v="PLANO IBPPREV ASSOCIADOS"/>
    <s v="PLANO IBPPREV ASSOCIADOS"/>
    <x v="1"/>
    <s v="PETROS"/>
    <n v="618"/>
    <s v="ATIVO - EM FUNCIONAMENTO"/>
    <s v="LC108/109"/>
    <x v="0"/>
  </r>
  <r>
    <n v="2002002029"/>
    <s v="PLANO DE BENEFÍCIOS TIMPREV - NORDESTE"/>
    <s v="TIMPREV-NORDESTE"/>
    <x v="1"/>
    <s v="ICATUFMP"/>
    <n v="236"/>
    <s v="ATIVO - EM FUNCIONAMENTO"/>
    <s v="LC109"/>
    <x v="1"/>
  </r>
  <r>
    <n v="2002002118"/>
    <s v="PLANO DE BENEFÍCIOS TIMPREV SUL"/>
    <s v="TIMPREV-SUL"/>
    <x v="1"/>
    <s v="ICATUFMP"/>
    <n v="274"/>
    <s v="ATIVO - EM FUNCIONAMENTO"/>
    <s v="LC109"/>
    <x v="1"/>
  </r>
  <r>
    <n v="2002002411"/>
    <s v="PLANO DE PREVIDÊNCIA COMPLEMENTAR UNILEVERPREV"/>
    <s v="PLANO DE APOSENTADORIA"/>
    <x v="1"/>
    <s v="UNILEVERPREV"/>
    <n v="15119"/>
    <s v="ATIVO - EM FUNCIONAMENTO"/>
    <s v="LC109"/>
    <x v="3"/>
  </r>
  <r>
    <n v="2002002665"/>
    <s v="PLANO DE BENEFÍCIOS I - NORDESTE"/>
    <s v="PLANO I - NORDESTE"/>
    <x v="2"/>
    <s v="AERUS"/>
    <n v="29"/>
    <e v="#N/A"/>
    <e v="#N/A"/>
    <x v="4"/>
  </r>
  <r>
    <n v="2002002738"/>
    <s v="PLANO DE BENEFÍCIOS I - RIO SUL"/>
    <s v="PLANO I - RIO SUL"/>
    <x v="2"/>
    <s v="AERUS"/>
    <n v="197"/>
    <e v="#N/A"/>
    <e v="#N/A"/>
    <x v="4"/>
  </r>
  <r>
    <n v="2002002819"/>
    <s v="PLANO DE BENEFÍCIOS I - SATA"/>
    <s v="PLANO I - SATA"/>
    <x v="2"/>
    <s v="AERUS"/>
    <n v="585"/>
    <e v="#N/A"/>
    <e v="#N/A"/>
    <x v="4"/>
  </r>
  <r>
    <n v="2002003238"/>
    <s v="PLANO DE BENEFÍCIOS II - FRB"/>
    <s v="PLANO II - FRB"/>
    <x v="2"/>
    <s v="AERUS"/>
    <n v="269"/>
    <e v="#N/A"/>
    <e v="#N/A"/>
    <x v="4"/>
  </r>
  <r>
    <n v="2002003483"/>
    <s v="PLANO DE BENEFÍCIOS II - RIO SUL"/>
    <s v="PLANO II - RIO SUL"/>
    <x v="2"/>
    <s v="AERUS"/>
    <n v="163"/>
    <e v="#N/A"/>
    <e v="#N/A"/>
    <x v="4"/>
  </r>
  <r>
    <n v="2002003556"/>
    <s v="PLANO DE BENEFÍCIOS II - SATA"/>
    <s v="PLANO II - SATA"/>
    <x v="2"/>
    <s v="AERUS"/>
    <n v="2309"/>
    <e v="#N/A"/>
    <e v="#N/A"/>
    <x v="4"/>
  </r>
  <r>
    <n v="2002003718"/>
    <s v="PLANO DE BENEFÍCIOS II - VARIGLOG"/>
    <s v="PLANO II - VARIGLOG"/>
    <x v="2"/>
    <s v="AERUS"/>
    <n v="967"/>
    <e v="#N/A"/>
    <e v="#N/A"/>
    <x v="4"/>
  </r>
  <r>
    <n v="2002003874"/>
    <s v="PLANO DE BENEFÍCIOS TAPMEPREV"/>
    <s v="PLANO TAPMEPREV"/>
    <x v="2"/>
    <s v="PETROS"/>
    <n v="5777"/>
    <s v="ATIVO - EM RETIRADA DE PATROCÍNIO"/>
    <s v="LC108/109"/>
    <x v="0"/>
  </r>
  <r>
    <n v="2002003947"/>
    <s v="PLANO TELEBRASPREV"/>
    <s v="TELEBRASPREV"/>
    <x v="2"/>
    <s v="SISTEL"/>
    <n v="902"/>
    <s v="ATIVO - EM EXTINÇÃO"/>
    <s v="LC109"/>
    <x v="1"/>
  </r>
  <r>
    <n v="2002004129"/>
    <s v="PLANO DE BENEFÍCIOS CARREFOURPREV"/>
    <s v="CARREFOURPREV"/>
    <x v="2"/>
    <s v="CARREFOURPREV"/>
    <n v="82850"/>
    <s v="ATIVO - EM FUNCIONAMENTO"/>
    <s v="LC109"/>
    <x v="3"/>
  </r>
  <r>
    <n v="2002004218"/>
    <s v="PLANO DE BENEFÍCIOS I - VARIG"/>
    <s v="PLANO I - VARIG"/>
    <x v="2"/>
    <s v="AERUS"/>
    <n v="12523"/>
    <e v="#N/A"/>
    <e v="#N/A"/>
    <x v="4"/>
  </r>
  <r>
    <n v="2002004374"/>
    <s v="PLANO DE BENEFÍCIOS II - TROPICAL"/>
    <s v="PLANO II - TROPICAL"/>
    <x v="2"/>
    <s v="AERUS"/>
    <n v="3781"/>
    <e v="#N/A"/>
    <e v="#N/A"/>
    <x v="4"/>
  </r>
  <r>
    <n v="2002004447"/>
    <s v="PLANO DE BENEFÍCIOS II - VARIG"/>
    <s v="PLANO II - VARIG"/>
    <x v="2"/>
    <s v="AERUS"/>
    <n v="16068"/>
    <e v="#N/A"/>
    <e v="#N/A"/>
    <x v="4"/>
  </r>
  <r>
    <n v="2002004692"/>
    <s v="PLANO DE BENEFÍCIOS MULTIFUTURO II"/>
    <s v="MULTIFUTURO II"/>
    <x v="2"/>
    <s v="FUSESC"/>
    <n v="744"/>
    <s v="ATIVO - EM FUNCIONAMENTO"/>
    <s v="LC108/109"/>
    <x v="1"/>
  </r>
  <r>
    <n v="2002004765"/>
    <s v="PLANO POSTALPREV"/>
    <s v="POSTALPREV"/>
    <x v="2"/>
    <s v="POSTALIS"/>
    <n v="166827"/>
    <s v="ATIVO - EM FUNCIONAMENTO"/>
    <s v="LC108/109"/>
    <x v="0"/>
  </r>
  <r>
    <n v="2002004838"/>
    <s v="PLANO DE CONTRIBUIÇÃO DEFINIDA"/>
    <s v="PCD"/>
    <x v="1"/>
    <s v="CENTRUS"/>
    <n v="1930"/>
    <s v="ATIVO - EM FUNCIONAMENTO"/>
    <s v="LC108/109"/>
    <x v="3"/>
  </r>
  <r>
    <n v="2003000119"/>
    <s v="PLANO DE BENEFÍCIOS ERNST &amp; YOUNG"/>
    <s v="ERNST"/>
    <x v="0"/>
    <s v="MULTIBRA"/>
    <n v="466"/>
    <s v="ATIVO - EM EXTINÇÃO"/>
    <s v="LC109"/>
    <x v="1"/>
  </r>
  <r>
    <n v="2003000283"/>
    <s v="PLANO DE BENEFÍCIOS FUVATES PREV CD"/>
    <s v="FUVATES PREV CD"/>
    <x v="1"/>
    <s v="BB PREVIDENCIA"/>
    <n v="1625"/>
    <s v="ATIVO - EM FUNCIONAMENTO"/>
    <s v="LC109"/>
    <x v="1"/>
  </r>
  <r>
    <n v="2003000747"/>
    <s v="PLANO DE BENEFÍCIOS SEESPPREV"/>
    <s v="SEESPPREV"/>
    <x v="1"/>
    <s v="BB PREVIDENCIA"/>
    <n v="131"/>
    <s v="ATIVO - EM FUNCIONAMENTO"/>
    <s v="LC109"/>
    <x v="1"/>
  </r>
  <r>
    <n v="2003000992"/>
    <s v="PLANO LOSANGO PREVMAIS"/>
    <s v="PREVIMAIS"/>
    <x v="2"/>
    <s v="MULTIBRA INSTITUIDOR"/>
    <n v="61"/>
    <e v="#N/A"/>
    <e v="#N/A"/>
    <x v="2"/>
  </r>
  <r>
    <n v="2003001174"/>
    <s v="PLANO DE BENEFÍCIOS ADISSEO"/>
    <s v="ADISSEO"/>
    <x v="1"/>
    <s v="MULTIBRA"/>
    <n v="146"/>
    <s v="ATIVO - EM FUNCIONAMENTO"/>
    <s v="LC109"/>
    <x v="1"/>
  </r>
  <r>
    <n v="2003001247"/>
    <s v="APABA"/>
    <s v="APABA"/>
    <x v="0"/>
    <s v="MULTIBRA"/>
    <n v="1353"/>
    <s v="ATIVO - EM EXTINÇÃO"/>
    <s v="LC109"/>
    <x v="1"/>
  </r>
  <r>
    <n v="2003001311"/>
    <s v="PLANO CRMPREV"/>
    <s v="CRMPREV"/>
    <x v="1"/>
    <s v="FAMILIA PREVIDENCIA"/>
    <n v="584"/>
    <s v="ATIVO - EM FUNCIONAMENTO"/>
    <s v="LC109"/>
    <x v="1"/>
  </r>
  <r>
    <n v="2003001565"/>
    <s v="PLANO DE BENEFÍCIOS CSG PREV"/>
    <s v="CSG PREV"/>
    <x v="1"/>
    <s v="MULTIBRA"/>
    <n v="1"/>
    <e v="#N/A"/>
    <e v="#N/A"/>
    <x v="1"/>
  </r>
  <r>
    <n v="2003001638"/>
    <s v="PLANO DE BENEFÍCIOS FUMEC PREV"/>
    <s v="FUMEC PREV"/>
    <x v="2"/>
    <s v="BB PREVIDENCIA"/>
    <n v="314"/>
    <s v="ATIVO - EM FUNCIONAMENTO"/>
    <s v="LC109"/>
    <x v="1"/>
  </r>
  <r>
    <n v="2003001719"/>
    <s v="PLANO RIO POLÍMEROS"/>
    <s v="RIO POLÍMEROS"/>
    <x v="1"/>
    <s v="ICATUFMP"/>
    <n v="0"/>
    <e v="#N/A"/>
    <e v="#N/A"/>
    <x v="1"/>
  </r>
  <r>
    <n v="2003001956"/>
    <s v="PLANO PREVIDENCIAL B"/>
    <s v="PLANO B"/>
    <x v="2"/>
    <s v="PREVIRB"/>
    <n v="896"/>
    <s v="ATIVO - EM FUNCIONAMENTO"/>
    <s v="LC109"/>
    <x v="3"/>
  </r>
  <r>
    <n v="2003002138"/>
    <s v="PLANO PETROS BRASKEM"/>
    <s v="PLANO PETROS BRASKEM"/>
    <x v="0"/>
    <s v="PETROS"/>
    <n v="0"/>
    <e v="#N/A"/>
    <e v="#N/A"/>
    <x v="0"/>
  </r>
  <r>
    <n v="2003002219"/>
    <s v="PLANO PETROS COPESUL"/>
    <s v="PLANO PETROS COPESUL"/>
    <x v="0"/>
    <s v="PETROS"/>
    <n v="2"/>
    <e v="#N/A"/>
    <e v="#N/A"/>
    <x v="0"/>
  </r>
  <r>
    <n v="2003002383"/>
    <s v="PLANO PETROS NITRIFLEX/ARLANXEO"/>
    <s v="PLANO PETROS NITRIFLEX/ARLANXEO"/>
    <x v="0"/>
    <s v="PETROS"/>
    <n v="338"/>
    <s v="ATIVO - EM EXTINÇÃO"/>
    <s v="LC108/109"/>
    <x v="0"/>
  </r>
  <r>
    <n v="2003002456"/>
    <s v="PLANO ARLANXEO PREV"/>
    <s v="PLANO ARLANXEO PREV"/>
    <x v="0"/>
    <s v="PETROS"/>
    <n v="3276"/>
    <s v="ATIVO - EM EXTINÇÃO"/>
    <s v="LC108/109"/>
    <x v="0"/>
  </r>
  <r>
    <n v="2003002529"/>
    <s v="PLANO PETROS PQU"/>
    <s v="PLANO PETROS PQU"/>
    <x v="0"/>
    <s v="PETROS"/>
    <n v="1"/>
    <e v="#N/A"/>
    <e v="#N/A"/>
    <x v="0"/>
  </r>
  <r>
    <n v="2003002618"/>
    <s v="PLANO PETROS ULTRAFERTIL"/>
    <s v="PLANO PETROS ULTRAFERTIL"/>
    <x v="0"/>
    <s v="PETROS"/>
    <n v="2872"/>
    <s v="ATIVO - EM EXTINÇÃO"/>
    <s v="LC108/109"/>
    <x v="0"/>
  </r>
  <r>
    <n v="2003002911"/>
    <s v="PLANO DE BENEFÍCIOS DSM"/>
    <s v="DSM"/>
    <x v="1"/>
    <s v="MULTIPREV"/>
    <n v="1485"/>
    <s v="ATIVO - EM FUNCIONAMENTO"/>
    <s v="LC109"/>
    <x v="1"/>
  </r>
  <r>
    <n v="2003003029"/>
    <s v="PLANO DE BENEFÍCIOS ADP PREV"/>
    <s v="ADPREV"/>
    <x v="1"/>
    <s v="MULTIPREV"/>
    <n v="8890"/>
    <s v="ATIVO - EM FUNCIONAMENTO"/>
    <s v="LC109"/>
    <x v="1"/>
  </r>
  <r>
    <n v="2004000147"/>
    <s v="PLANO DE BENEFÍCIOS PCV"/>
    <s v="PCV"/>
    <x v="2"/>
    <s v="CAGEPREV"/>
    <n v="3020"/>
    <s v="ATIVO - EM FUNCIONAMENTO"/>
    <s v="LC108/109"/>
    <x v="2"/>
  </r>
  <r>
    <n v="2004000211"/>
    <s v="PLANO MISTO DE BENEFÍCIO DE BENEFÍCIOS CESAMA"/>
    <s v="CESAMA"/>
    <x v="2"/>
    <s v="MULTIPENSIONS"/>
    <n v="343"/>
    <s v="ATIVO - EM FUNCIONAMENTO"/>
    <s v="LC109"/>
    <x v="1"/>
  </r>
  <r>
    <n v="2004000392"/>
    <s v="INDUSPREV - FIESP"/>
    <s v="INDUSPREV - FIESP"/>
    <x v="2"/>
    <s v="MULTIBRA"/>
    <n v="1032"/>
    <s v="ATIVO - EM FUNCIONAMENTO"/>
    <s v="LC109"/>
    <x v="1"/>
  </r>
  <r>
    <n v="2004000465"/>
    <s v="INDUSPREV - SENAI/SP"/>
    <s v="INDUSPREV - SENAI/SP"/>
    <x v="2"/>
    <s v="MULTIBRA"/>
    <n v="13495"/>
    <s v="ATIVO - EM FUNCIONAMENTO"/>
    <s v="LC109"/>
    <x v="1"/>
  </r>
  <r>
    <n v="2004000538"/>
    <s v="INDUSPREV - SESI/SP"/>
    <s v="INDUSPREV - SESI/SP"/>
    <x v="2"/>
    <s v="MULTIBRA"/>
    <n v="17428"/>
    <s v="ATIVO - EM FUNCIONAMENTO"/>
    <s v="LC109"/>
    <x v="1"/>
  </r>
  <r>
    <n v="2004000929"/>
    <s v="PLANO CELPREV AMAZÔNIA"/>
    <s v="CELPREV AMAZÔNIA"/>
    <x v="1"/>
    <s v="FATL"/>
    <n v="176"/>
    <s v="ATIVO - EM EXTINÇÃO"/>
    <s v="LC109"/>
    <x v="1"/>
  </r>
  <r>
    <n v="2004001356"/>
    <s v="PLANO SIMEPREV"/>
    <s v="SIMEPREV"/>
    <x v="1"/>
    <s v="PETROS"/>
    <n v="63"/>
    <s v="ATIVO - EM FUNCIONAMENTO"/>
    <s v="LC108/109"/>
    <x v="0"/>
  </r>
  <r>
    <n v="2004001518"/>
    <s v="PLANO DE BENEFÍCIOS AIR FRANCE II"/>
    <s v="AIR FRANCE - PLANO II"/>
    <x v="1"/>
    <s v="MULTIBRA"/>
    <n v="277"/>
    <s v="ATIVO - EM FUNCIONAMENTO"/>
    <s v="LC109"/>
    <x v="1"/>
  </r>
  <r>
    <n v="2004001747"/>
    <s v="PLANO COPESUL DE PREVIDÊNCIA"/>
    <s v="PLANO COPESULPREV"/>
    <x v="1"/>
    <s v="PETROS"/>
    <n v="0"/>
    <e v="#N/A"/>
    <e v="#N/A"/>
    <x v="0"/>
  </r>
  <r>
    <n v="2004001992"/>
    <s v="PLANO DE APOSENTADORIA CYAMPREV"/>
    <s v="CYAMPREV"/>
    <x v="1"/>
    <s v="CYAMPREV"/>
    <n v="4301"/>
    <s v="ATIVO - EM EXTINÇÃO"/>
    <s v="LC109"/>
    <x v="3"/>
  </r>
  <r>
    <n v="2004002018"/>
    <s v="PLANO DE BENEFICIOS PEPSICO"/>
    <s v="PREV PEPSICO"/>
    <x v="2"/>
    <s v="PREV PEPSICO"/>
    <n v="28112"/>
    <s v="ATIVO - EM FUNCIONAMENTO"/>
    <s v="LC109"/>
    <x v="2"/>
  </r>
  <r>
    <n v="2004002174"/>
    <s v="PLANO DE BENEFÍCIOS TECNOPREV"/>
    <s v="TECNOPREV"/>
    <x v="1"/>
    <s v="BB PREVIDENCIA"/>
    <n v="127679"/>
    <s v="ATIVO - EM FUNCIONAMENTO"/>
    <s v="LC109"/>
    <x v="1"/>
  </r>
  <r>
    <n v="2004002311"/>
    <s v="PLANO DE PREVIDÊNCIA DO IBA"/>
    <s v="PLANO IBAPREV"/>
    <x v="1"/>
    <s v="PETROS"/>
    <n v="1485"/>
    <s v="ATIVO - EM TRANSFERÊNCIA DE GERENCIAMENTO"/>
    <s v="LC109"/>
    <x v="0"/>
  </r>
  <r>
    <n v="2004002311"/>
    <s v="PLANO DE PREVIDÊNCIA DO IBA"/>
    <s v="PLANO IBAPREV"/>
    <x v="1"/>
    <s v="VIVA"/>
    <n v="1098"/>
    <s v="ATIVO - EM TRANSFERÊNCIA DE GERENCIAMENTO"/>
    <s v="LC109"/>
    <x v="3"/>
  </r>
  <r>
    <n v="2004002492"/>
    <s v="PLANO DE BENEFÍCIOS PREVIG"/>
    <s v="PREVIG"/>
    <x v="1"/>
    <s v="PREVIG"/>
    <n v="4551"/>
    <s v="ATIVO - EM FUNCIONAMENTO"/>
    <s v="LC109"/>
    <x v="3"/>
  </r>
  <r>
    <n v="2004002565"/>
    <s v="PLANO DE PREVIDÊNCIA CULTURAPREV"/>
    <s v="PLANO CULTURAPREV"/>
    <x v="1"/>
    <s v="PETROS"/>
    <n v="2072"/>
    <s v="ATIVO - EM FUNCIONAMENTO"/>
    <s v="LC108/109"/>
    <x v="0"/>
  </r>
  <r>
    <n v="2004002638"/>
    <s v="PLANO MISTO DE BENEFÍCIOS PREVIDENCIÁRIOS DOS TRABALHADORES DA SANASA"/>
    <s v="PLANO MISTO SANASA"/>
    <x v="2"/>
    <s v="PETROS"/>
    <n v="7901"/>
    <s v="ATIVO - EM FUNCIONAMENTO"/>
    <s v="LC108/109"/>
    <x v="0"/>
  </r>
  <r>
    <n v="2004002711"/>
    <s v="PLANO DE BENEFÍCIOS PREVIDENCIÁRIOS DO SISTEMA UNICRED"/>
    <s v="PLANO PRECAVER"/>
    <x v="1"/>
    <s v="QUANTA"/>
    <n v="246639"/>
    <s v="ATIVO - EM FUNCIONAMENTO"/>
    <s v="LC109"/>
    <x v="1"/>
  </r>
  <r>
    <n v="2004002883"/>
    <s v="PLANO DE BENEFÍCIOS SEBRAEPREV"/>
    <s v="SEBRAEPREV"/>
    <x v="1"/>
    <s v="SEBRAE PREVIDENCIA"/>
    <n v="15241"/>
    <s v="ATIVO - EM FUNCIONAMENTO"/>
    <s v="LC109"/>
    <x v="3"/>
  </r>
  <r>
    <n v="2004002956"/>
    <s v="PLANO DE BENEFICIOS PREVIDENCIARIOS DO ADVOGADO-PBPA"/>
    <s v="PBPA"/>
    <x v="1"/>
    <s v="OABPREV-SC"/>
    <n v="23378"/>
    <s v="ATIVO - EM FUNCIONAMENTO"/>
    <s v="LC109"/>
    <x v="2"/>
  </r>
  <r>
    <n v="2004003065"/>
    <s v="PLANO DE BENEFÍCIOS PREVIDENCIÁRIOS DO ADVOGADO"/>
    <s v="PBPA"/>
    <x v="1"/>
    <s v="OABPREV-MG"/>
    <n v="29864"/>
    <s v="ATIVO - EM FUNCIONAMENTO"/>
    <s v="LC109"/>
    <x v="3"/>
  </r>
  <r>
    <n v="2004003138"/>
    <s v="PLANO DE BENEFÍCIOS AIR FRANCE I"/>
    <s v="AIR FRANCE - PLANO I"/>
    <x v="0"/>
    <s v="MULTIBRA"/>
    <n v="32"/>
    <s v="ATIVO - EM FUNCIONAMENTO"/>
    <s v="LC109"/>
    <x v="1"/>
  </r>
  <r>
    <n v="2005000183"/>
    <s v="PLANO DE APOSENTADORIA CYAMPREV II"/>
    <s v="CYAMPREV II"/>
    <x v="1"/>
    <s v="CYAMPREV"/>
    <n v="22311"/>
    <s v="ATIVO - EM EXTINÇÃO"/>
    <s v="LC109"/>
    <x v="3"/>
  </r>
  <r>
    <n v="2005000256"/>
    <s v="PLANO DE BENEFÍCIOS CAERN PREV"/>
    <s v="CAERN PREV"/>
    <x v="2"/>
    <s v="BB PREVIDENCIA"/>
    <n v="1315"/>
    <s v="ATIVO - EM FUNCIONAMENTO"/>
    <s v="LC109"/>
    <x v="1"/>
  </r>
  <r>
    <n v="2005000329"/>
    <s v="PLANO DE BENEFÍCIOS SENGE PREVIDÊNCIA"/>
    <s v="SENGE PREVIDÊNCIA"/>
    <x v="1"/>
    <s v="FAMILIA PREVIDENCIA"/>
    <n v="196"/>
    <s v="ATIVO - EM FUNCIONAMENTO"/>
    <s v="LC109"/>
    <x v="1"/>
  </r>
  <r>
    <n v="2005000411"/>
    <s v="PLANO DE PREVIDÊNCIA CROPREV"/>
    <s v="PLANO CROPREV"/>
    <x v="1"/>
    <s v="PETROS"/>
    <n v="2399"/>
    <s v="ATIVO - EM FUNCIONAMENTO"/>
    <s v="LC108/109"/>
    <x v="0"/>
  </r>
  <r>
    <n v="2005000647"/>
    <s v="PLANO MULTIPATROCINADO DE CONTRIBUIÇÃO DEFINIDA"/>
    <s v="VIVA EMPRESARIAL"/>
    <x v="1"/>
    <s v="VIVA"/>
    <n v="8268"/>
    <s v="ATIVO - EM FUNCIONAMENTO"/>
    <s v="LC109"/>
    <x v="3"/>
  </r>
  <r>
    <n v="2005000711"/>
    <s v="PLANO DE PREVIDÊNCIA  SINDICATO DOS MÉDICOS DO RIO  JANEIRO"/>
    <s v="PLANO SINMED/RJ"/>
    <x v="1"/>
    <s v="PETROS"/>
    <n v="189"/>
    <s v="ATIVO - EM FUNCIONAMENTO"/>
    <s v="LC108/109"/>
    <x v="0"/>
  </r>
  <r>
    <n v="2005000892"/>
    <s v="PLANO DE BENEFÍCIOS JMALUCELLI"/>
    <s v="PLANO JMALUCELLI"/>
    <x v="1"/>
    <s v="MAIS FUTURO"/>
    <n v="2029"/>
    <s v="ATIVO - EM FUNCIONAMENTO"/>
    <s v="LC109"/>
    <x v="2"/>
  </r>
  <r>
    <n v="2005000965"/>
    <s v="PLANO CD RUMOS"/>
    <s v="CD RUMOS"/>
    <x v="1"/>
    <s v="RUMOS"/>
    <n v="5498"/>
    <s v="ATIVO - EM FUNCIONAMENTO"/>
    <s v="LC109"/>
    <x v="3"/>
  </r>
  <r>
    <n v="2005001074"/>
    <s v="PLANO DE BENEFÍCIOS BD INVISTA"/>
    <s v="BD INVISTA"/>
    <x v="0"/>
    <s v="MULTIBRA"/>
    <n v="66"/>
    <s v="ATIVO - EM EXTINÇÃO"/>
    <s v="LC109"/>
    <x v="1"/>
  </r>
  <r>
    <n v="2005001211"/>
    <s v="PLANO DE BENEFÍCIOS COTRIJAL PREV"/>
    <s v="COTRIJAL PREV"/>
    <x v="1"/>
    <s v="BB PREVIDENCIA"/>
    <n v="3718"/>
    <s v="ATIVO - EM FUNCIONAMENTO"/>
    <s v="LC109"/>
    <x v="1"/>
  </r>
  <r>
    <n v="2005001392"/>
    <s v="PLANO DE BENEFÍCIOS DA WEST PREV"/>
    <s v="WEST PHARMA"/>
    <x v="2"/>
    <s v="MULTIBRA"/>
    <n v="1077"/>
    <s v="ATIVO - EM FUNCIONAMENTO"/>
    <s v="LC109"/>
    <x v="1"/>
  </r>
  <r>
    <n v="2005001538"/>
    <s v="PLANO DE BENEFÍCIOS DME - II"/>
    <s v="PB DME - II"/>
    <x v="1"/>
    <s v="SUPREV"/>
    <n v="508"/>
    <s v="ATIVO - EM FUNCIONAMENTO"/>
    <s v="LC109"/>
    <x v="2"/>
  </r>
  <r>
    <n v="2005001783"/>
    <s v="PLANO DE BENEFÍCIOS PROMON MULTIFLEX"/>
    <s v="MULTIFLEX"/>
    <x v="1"/>
    <s v="PROMON"/>
    <n v="5456"/>
    <s v="ATIVO - EM FUNCIONAMENTO"/>
    <s v="LC109"/>
    <x v="3"/>
  </r>
  <r>
    <n v="2005002038"/>
    <s v="PLANO DE PREVIDÊNCIA COMPLEMENTAR PAQUETÁPREV"/>
    <s v="PAQUETÁPREV"/>
    <x v="1"/>
    <s v="INDUSPREVI"/>
    <n v="0"/>
    <e v="#N/A"/>
    <e v="#N/A"/>
    <x v="3"/>
  </r>
  <r>
    <n v="2005002283"/>
    <s v="PLANO SALDADO EPAGRI"/>
    <s v="EPAGRI SD"/>
    <x v="0"/>
    <s v="CERES"/>
    <n v="1863"/>
    <s v="ATIVO - EM EXTINÇÃO"/>
    <s v="LC108/109"/>
    <x v="1"/>
  </r>
  <r>
    <n v="2005002356"/>
    <s v="PLANO EPAGRI-FLEXCERES"/>
    <s v="EPAGRI CV"/>
    <x v="2"/>
    <s v="CERES"/>
    <n v="4313"/>
    <s v="ATIVO - EM FUNCIONAMENTO"/>
    <s v="LC108/109"/>
    <x v="1"/>
  </r>
  <r>
    <n v="2005002747"/>
    <s v="PLANO MISTO DE BENEFÍCIOS  - UNIPREV"/>
    <s v="UNIPREV"/>
    <x v="2"/>
    <s v="PREVUNISUL"/>
    <n v="399"/>
    <s v="ATIVO - EM FUNCIONAMENTO"/>
    <s v="LC109"/>
    <x v="2"/>
  </r>
  <r>
    <n v="2005002992"/>
    <s v="PLANO DE BENEFÍCIOS DO GRUPO ICATU SEGUROS"/>
    <s v="ICATU SEGUROS"/>
    <x v="2"/>
    <s v="ICATUFMP"/>
    <n v="3165"/>
    <s v="ATIVO - EM FUNCIONAMENTO"/>
    <s v="LC109"/>
    <x v="1"/>
  </r>
  <r>
    <n v="2005003011"/>
    <s v="PLANO DE APOSENTADORIA RENAULT"/>
    <s v="RENOPREV"/>
    <x v="1"/>
    <s v="MULTIPENSIONS"/>
    <n v="1692"/>
    <s v="ATIVO - EM FUNCIONAMENTO"/>
    <s v="LC109"/>
    <x v="1"/>
  </r>
  <r>
    <n v="2005003638"/>
    <s v="PLANO DE BENEFÍCIOS CMSPREV"/>
    <s v="CMSPREV"/>
    <x v="2"/>
    <s v="ICATUFMP"/>
    <n v="5342"/>
    <s v="ATIVO - EM FUNCIONAMENTO"/>
    <s v="LC109"/>
    <x v="1"/>
  </r>
  <r>
    <n v="2005003883"/>
    <s v="PLANO BETA DE BENEFÍCIOS"/>
    <s v="PLANO BETA"/>
    <x v="2"/>
    <s v="IAJA"/>
    <n v="10295"/>
    <s v="ATIVO - EM FUNCIONAMENTO"/>
    <s v="LC109"/>
    <x v="3"/>
  </r>
  <r>
    <n v="2005003956"/>
    <s v="PLANO DE BENEFÍCIOS IV"/>
    <s v="PLANO IV"/>
    <x v="2"/>
    <s v="BANESPREV"/>
    <n v="319"/>
    <s v="ATIVO - EM EXTINÇÃO"/>
    <s v="LC109"/>
    <x v="0"/>
  </r>
  <r>
    <n v="2005004065"/>
    <s v="PLANO DE APOSENTADORIA MERCOPREV"/>
    <s v="TATE &amp; LYLE"/>
    <x v="1"/>
    <s v="MULTIBRA"/>
    <n v="1158"/>
    <s v="ATIVO - EM FUNCIONAMENTO"/>
    <s v="LC109"/>
    <x v="1"/>
  </r>
  <r>
    <n v="2005004138"/>
    <s v="PLANO DE BENEFÍCIOS PREVI-FIERN 2"/>
    <s v="PREVI FIERN 2"/>
    <x v="1"/>
    <s v="MULTIBRA"/>
    <n v="1134"/>
    <s v="ATIVO - EM FUNCIONAMENTO"/>
    <s v="LC109"/>
    <x v="1"/>
  </r>
  <r>
    <n v="2005004211"/>
    <s v="PLANO PREVER"/>
    <s v="OABPREV-SP"/>
    <x v="1"/>
    <s v="OABPREV-SP"/>
    <n v="158678"/>
    <s v="ATIVO - EM FUNCIONAMENTO"/>
    <s v="LC109"/>
    <x v="3"/>
  </r>
  <r>
    <n v="2005004383"/>
    <s v="PLANO DE APOSENTADORIA GDBPREV"/>
    <s v="GDBPREV"/>
    <x v="2"/>
    <s v="MULTIBRA"/>
    <n v="4646"/>
    <s v="ATIVO - EM FUNCIONAMENTO"/>
    <s v="LC109"/>
    <x v="1"/>
  </r>
  <r>
    <n v="2005004456"/>
    <s v="PLANO DE BENEFÍCIOS II - SITA"/>
    <s v="SITA"/>
    <x v="2"/>
    <s v="MULTIBRA"/>
    <n v="207"/>
    <s v="ATIVO - EM FUNCIONAMENTO"/>
    <s v="LC109"/>
    <x v="1"/>
  </r>
  <r>
    <n v="2005004529"/>
    <s v="PLANO DE BENEFÍCIOS II (SALDADO)"/>
    <s v="PB II"/>
    <x v="0"/>
    <s v="FUNDIAGUA"/>
    <n v="4887"/>
    <s v="ATIVO - EM FUNCIONAMENTO"/>
    <s v="LC108/109"/>
    <x v="3"/>
  </r>
  <r>
    <n v="2005004611"/>
    <s v="PLANO DE BENEFÍCIOS III (MISTO)"/>
    <s v="PB III"/>
    <x v="1"/>
    <s v="FUNDIAGUA"/>
    <n v="6243"/>
    <s v="ATIVO - EM FUNCIONAMENTO"/>
    <s v="LC108/109"/>
    <x v="3"/>
  </r>
  <r>
    <n v="2005004774"/>
    <s v="PLANO DE APOSENTADORIA JOHN DEERE "/>
    <s v="JOHN DEERE "/>
    <x v="1"/>
    <s v="MULTIPENSIONS"/>
    <n v="16061"/>
    <s v="ATIVO - EM FUNCIONAMENTO"/>
    <s v="LC109"/>
    <x v="1"/>
  </r>
  <r>
    <n v="2005004847"/>
    <s v="PLANO DE BENEFÍCIOS SENAI - PIPREV"/>
    <s v="SENAI-PIPREV"/>
    <x v="1"/>
    <s v="PREVISC"/>
    <n v="466"/>
    <s v="ATIVO - EM FUNCIONAMENTO"/>
    <s v="LC109"/>
    <x v="3"/>
  </r>
  <r>
    <n v="2005004911"/>
    <s v="PLANO PREVINA"/>
    <s v="PREVINA"/>
    <x v="1"/>
    <s v="CIASPREV"/>
    <n v="28342"/>
    <s v="ATIVO - EM FUNCIONAMENTO"/>
    <s v="LC109"/>
    <x v="2"/>
  </r>
  <r>
    <n v="2005005029"/>
    <s v="PLANO DE BENEFÍCIOS EQUATORIAL CD"/>
    <s v="PLANO EQUATORIAL CD"/>
    <x v="1"/>
    <s v="EQTPREV"/>
    <n v="5985"/>
    <s v="ATIVO - EM FUNCIONAMENTO"/>
    <s v="LC109"/>
    <x v="3"/>
  </r>
  <r>
    <n v="2005005111"/>
    <s v="PLANO DE BENEFÍCIOS II"/>
    <s v="PLANO II"/>
    <x v="2"/>
    <s v="CAPITAL PREV"/>
    <n v="1884"/>
    <s v="ATIVO - EM FUNCIONAMENTO"/>
    <s v="LC108/109"/>
    <x v="2"/>
  </r>
  <r>
    <n v="2005005274"/>
    <s v="PLANO MISTO I DE BENEFÍCIOS"/>
    <s v="CELPOS CD"/>
    <x v="1"/>
    <s v="NÉOS"/>
    <n v="1535"/>
    <s v="ATIVO - EM FUNCIONAMENTO"/>
    <s v="LC109"/>
    <x v="1"/>
  </r>
  <r>
    <n v="2005005347"/>
    <s v="PLANO DE BENEFÍCIOS PACKPREV"/>
    <s v="PACKPREV"/>
    <x v="2"/>
    <s v="MULTIPREV"/>
    <n v="105"/>
    <s v="ATIVO - EM EXTINÇÃO"/>
    <s v="LC109"/>
    <x v="1"/>
  </r>
  <r>
    <n v="2005005411"/>
    <s v="PLANO DE BENEFÍCIOS CORALPREV"/>
    <s v="CORALPREV"/>
    <x v="2"/>
    <s v="MULTIPREV"/>
    <n v="1192"/>
    <s v="ATIVO - EM EXTINÇÃO"/>
    <s v="LC109"/>
    <x v="1"/>
  </r>
  <r>
    <n v="2005005592"/>
    <s v="PLANO DE BENEFÍCIOS CD PREVICOKE"/>
    <s v="PREVICOKE CD"/>
    <x v="1"/>
    <s v="PREVICOKE"/>
    <n v="1842"/>
    <s v="ATIVO - EM EXTINÇÃO"/>
    <s v="LC109"/>
    <x v="2"/>
  </r>
  <r>
    <n v="2005005665"/>
    <s v="PLANO DE BENEFÍCIOS PHIBRO SAÚDE ANIMAL INTERNACIONAL"/>
    <s v="PHIBRO PREV"/>
    <x v="1"/>
    <s v="MULTIBRA"/>
    <n v="842"/>
    <s v="ATIVO - EM FUNCIONAMENTO"/>
    <s v="LC109"/>
    <x v="1"/>
  </r>
  <r>
    <n v="2005005811"/>
    <s v="PLANO DE BENEFÍCIOS II FMC QUÍMICA"/>
    <s v="PLANO DE BENEFÍCIOS II FMC QUÍMICA"/>
    <x v="1"/>
    <s v="IFM"/>
    <n v="1100"/>
    <s v="ATIVO - EM FUNCIONAMENTO"/>
    <s v="LC109"/>
    <x v="1"/>
  </r>
  <r>
    <n v="2005005983"/>
    <s v="PLANO DE BENEFÍCIOS GIBBS"/>
    <s v="GIBBS"/>
    <x v="2"/>
    <s v="MULTIBRA"/>
    <n v="13"/>
    <e v="#N/A"/>
    <e v="#N/A"/>
    <x v="1"/>
  </r>
  <r>
    <n v="2005006092"/>
    <s v="PLANO DE BENEFÍCIOS TAKEDA PREV"/>
    <s v="TAKEDA PREV"/>
    <x v="1"/>
    <s v="MULTIBRA"/>
    <n v="2135"/>
    <s v="ATIVO - EM FUNCIONAMENTO"/>
    <s v="LC109"/>
    <x v="1"/>
  </r>
  <r>
    <n v="2005006165"/>
    <s v="PLANO DE CONTRIBUIÇÃO DEFINIDA"/>
    <s v="COMSHELL CD"/>
    <x v="1"/>
    <s v="COMSHELL"/>
    <n v="2906"/>
    <s v="ATIVO - EM FUNCIONAMENTO"/>
    <s v="LC109"/>
    <x v="3"/>
  </r>
  <r>
    <n v="2005006311"/>
    <s v="PLANO DE BENEFÍCIOS ALBAPREV"/>
    <s v="ALBAPREV"/>
    <x v="1"/>
    <s v="ALBAPREV"/>
    <n v="654"/>
    <s v="ATIVO - EM FUNCIONAMENTO"/>
    <s v="LC108/109"/>
    <x v="2"/>
  </r>
  <r>
    <n v="2005006483"/>
    <s v="PLANO DE BENEFÍCIOS PROCEMPA PREV"/>
    <s v="PROCEMPA PREV"/>
    <x v="2"/>
    <s v="BB PREVIDENCIA"/>
    <n v="698"/>
    <s v="ATIVO - EM FUNCIONAMENTO"/>
    <s v="LC109"/>
    <x v="1"/>
  </r>
  <r>
    <n v="2005006556"/>
    <s v="PLANO DE BENEFÍCIOS FIEPEPREV"/>
    <s v="PLANO FIEPEPREV"/>
    <x v="1"/>
    <s v="ICATUFMP"/>
    <n v="3953"/>
    <s v="ATIVO - EM FUNCIONAMENTO"/>
    <s v="LC109"/>
    <x v="1"/>
  </r>
  <r>
    <n v="2005006711"/>
    <s v="PLANO DE BENEFÍCIOS VOTORANTIM PREV"/>
    <s v="VOTORANTIM PREV"/>
    <x v="1"/>
    <s v="FUNSEJEM"/>
    <n v="38071"/>
    <s v="ATIVO - EM FUNCIONAMENTO"/>
    <s v="LC109"/>
    <x v="3"/>
  </r>
  <r>
    <n v="2006000292"/>
    <s v="PLANO DE APOSENTADORIA MAIS VIDA PREVIDÊNCIA"/>
    <s v="PLANO DE APOSENTADORIA"/>
    <x v="2"/>
    <s v="MAIS VIDA PREV"/>
    <n v="2367"/>
    <s v="ATIVO - EM EXTINÇÃO"/>
    <s v="LC109"/>
    <x v="2"/>
  </r>
  <r>
    <n v="2006000365"/>
    <s v="PLANO IEAB PREV"/>
    <s v="IEAB PREV"/>
    <x v="1"/>
    <s v="FAPIEB"/>
    <n v="105"/>
    <s v="ATIVO - EM TRANSFERÊNCIA DE GERENCIAMENTO"/>
    <s v="LC109"/>
    <x v="2"/>
  </r>
  <r>
    <n v="2006000438"/>
    <s v="PLANO DE BENEFÍCIOS PREVIKODAK"/>
    <s v="PREVIKODAK"/>
    <x v="2"/>
    <s v="ICATUFMP"/>
    <n v="881"/>
    <s v="ATIVO - EM FUNCIONAMENTO"/>
    <s v="LC109"/>
    <x v="1"/>
  </r>
  <r>
    <n v="2006000511"/>
    <s v="PLANO DE PREVIDÊNCIA DA IBIRITERMO S.A."/>
    <s v="PLANO TERMOPREV"/>
    <x v="1"/>
    <s v="PETROS"/>
    <n v="34"/>
    <e v="#N/A"/>
    <e v="#N/A"/>
    <x v="0"/>
  </r>
  <r>
    <n v="2006000683"/>
    <s v="PLANO DE APOSENTADORIA BMS PREV"/>
    <s v="BMS PREV"/>
    <x v="2"/>
    <s v="MULTIPREV"/>
    <n v="729"/>
    <s v="ATIVO - EM FUNCIONAMENTO"/>
    <s v="LC109"/>
    <x v="1"/>
  </r>
  <r>
    <n v="2006000756"/>
    <s v="PLANO DE PECÚLIO"/>
    <s v="PLANO PECÚLIO"/>
    <x v="0"/>
    <s v="FUNDACAO COPEL"/>
    <n v="0"/>
    <e v="#N/A"/>
    <e v="#N/A"/>
    <x v="1"/>
  </r>
  <r>
    <n v="2006000829"/>
    <s v="PLANO DE BENEFÍCIOS ADV-PREV"/>
    <s v="ADV-PREV"/>
    <x v="1"/>
    <s v="OABPREV-GO"/>
    <n v="18218"/>
    <s v="ATIVO - EM FUNCIONAMENTO"/>
    <s v="LC109"/>
    <x v="2"/>
  </r>
  <r>
    <n v="2006000911"/>
    <s v="PLANO DE BENEFÍCIOS SYNGENTA"/>
    <s v="PLANO DE BENEFÍCIOS SYNGENTA"/>
    <x v="2"/>
    <s v="SYNGENTA PREVI"/>
    <n v="12035"/>
    <s v="ATIVO - EM FUNCIONAMENTO"/>
    <s v="LC109"/>
    <x v="3"/>
  </r>
  <r>
    <n v="2006001011"/>
    <s v="PLANO DE BENEFÍCIOS II"/>
    <s v="PREVCHEVRON"/>
    <x v="2"/>
    <s v="PREVCHEVRON"/>
    <n v="347"/>
    <s v="ATIVO - EM FUNCIONAMENTO"/>
    <s v="LC109"/>
    <x v="2"/>
  </r>
  <r>
    <n v="2006001183"/>
    <s v="PLANO DE APOSENTADORIA DA ALSTOM"/>
    <s v="ALSTOM PREVI"/>
    <x v="2"/>
    <s v="IFM"/>
    <n v="2078"/>
    <s v="ATIVO - EM FUNCIONAMENTO"/>
    <s v="LC109"/>
    <x v="1"/>
  </r>
  <r>
    <n v="2006001256"/>
    <s v="PLANO CRAPREV"/>
    <s v="PLANO CRAPREV"/>
    <x v="1"/>
    <s v="PETROS"/>
    <n v="970"/>
    <s v="ATIVO - EM FUNCIONAMENTO"/>
    <s v="LC108/109"/>
    <x v="0"/>
  </r>
  <r>
    <n v="2006001329"/>
    <s v="PLANO DE BENEFICIOS PREVIDENCIARIOS DO ADVOGADO"/>
    <s v="PBPA"/>
    <x v="1"/>
    <s v="OABPREV-RS"/>
    <n v="24497"/>
    <s v="ATIVO - EM FUNCIONAMENTO"/>
    <s v="LC109"/>
    <x v="2"/>
  </r>
  <r>
    <n v="2006001411"/>
    <s v="PLANO DE BENEFÍCIOS SESCPREV-SC"/>
    <s v="SESCPREV-SC"/>
    <x v="1"/>
    <s v="PREVISC"/>
    <n v="5871"/>
    <s v="ATIVO - EM FUNCIONAMENTO"/>
    <s v="LC109"/>
    <x v="3"/>
  </r>
  <r>
    <n v="2006001574"/>
    <s v="PLANO DE CONTRIBUIÇÃO DEFINIDA"/>
    <s v="CD ELETROBRÁS"/>
    <x v="1"/>
    <s v="ELETROS"/>
    <n v="4233"/>
    <s v="ATIVO - EM FUNCIONAMENTO"/>
    <s v="LC108/109"/>
    <x v="1"/>
  </r>
  <r>
    <n v="2006001647"/>
    <s v="PLANO DE APOSENTADORIA MONDELEZ PREV"/>
    <s v="PLANO MONDELEZ PREV"/>
    <x v="2"/>
    <s v="MULTIPREV"/>
    <n v="4916"/>
    <s v="ATIVO - EM FUNCIONAMENTO"/>
    <s v="LC109"/>
    <x v="1"/>
  </r>
  <r>
    <n v="2006001892"/>
    <s v="PLANO DE BENEFÍCIOS PRECE III"/>
    <s v="PLANO PRECE III"/>
    <x v="1"/>
    <s v="PRECE"/>
    <n v="923"/>
    <s v="ATIVO - EM FUNCIONAMENTO"/>
    <s v="LC108/109"/>
    <x v="3"/>
  </r>
  <r>
    <n v="2006002074"/>
    <s v="PLANO COPENOR DE CONTRIBUIÇÃO DEFINIDA"/>
    <s v="COPENOR CD"/>
    <x v="1"/>
    <s v="ICATUFMP"/>
    <n v="287"/>
    <s v="ATIVO - EM FUNCIONAMENTO"/>
    <s v="LC109"/>
    <x v="1"/>
  </r>
  <r>
    <n v="2006002147"/>
    <s v="PLANO BASELL DE CONTRIBUIÇÃO DEFINIDA"/>
    <s v="BASELL CD"/>
    <x v="1"/>
    <s v="ICATUFMP"/>
    <n v="166"/>
    <s v="ATIVO - EM FUNCIONAMENTO"/>
    <s v="LC109"/>
    <x v="1"/>
  </r>
  <r>
    <n v="2006002211"/>
    <s v="PLANO PREVINOR DE CONTRIBUIÇÃO DEFINIDA"/>
    <s v="PREVINOR CD"/>
    <x v="1"/>
    <s v="ICATUFMP"/>
    <n v="886"/>
    <s v="ATIVO - EM FUNCIONAMENTO"/>
    <s v="LC109"/>
    <x v="1"/>
  </r>
  <r>
    <n v="2006002465"/>
    <s v="PLANO PETROFLEX DE CONTRIBUIÇÃO DEFINIDA"/>
    <s v="PETROFLEX CD"/>
    <x v="1"/>
    <s v="ICATUFMP"/>
    <n v="412"/>
    <s v="ATIVO - EM EXTINÇÃO"/>
    <s v="LC109"/>
    <x v="1"/>
  </r>
  <r>
    <n v="2006002538"/>
    <s v="PLANO SUZANO DE CONTRIBUIÇÃO DEFINIDA"/>
    <s v="SUZANO CD"/>
    <x v="1"/>
    <s v="ICATUFMP"/>
    <n v="0"/>
    <e v="#N/A"/>
    <e v="#N/A"/>
    <x v="1"/>
  </r>
  <r>
    <n v="2006002611"/>
    <s v="PLANO DETEN DE CONTRIBUIÇÃO DEFINIDA"/>
    <s v="DETEN CD"/>
    <x v="1"/>
    <s v="ICATUFMP"/>
    <n v="666"/>
    <s v="ATIVO - EM FUNCIONAMENTO"/>
    <s v="LC109"/>
    <x v="1"/>
  </r>
  <r>
    <n v="2006002783"/>
    <s v="PLANO FÁBRICA CARIOCA DE CATALISADORES DE CONTRIBUIÇÃO DEFINIDA"/>
    <s v="FCC CD"/>
    <x v="1"/>
    <s v="ICATUFMP"/>
    <n v="611"/>
    <s v="ATIVO - EM FUNCIONAMENTO"/>
    <s v="LC109"/>
    <x v="1"/>
  </r>
  <r>
    <n v="2006002856"/>
    <s v="PLANO ACRINOR DE CONTRIBUIÇÃO DEFINIDA"/>
    <s v="ACRINOR CD"/>
    <x v="1"/>
    <s v="ICATUFMP"/>
    <n v="179"/>
    <s v="ATIVO - EM EXTINÇÃO"/>
    <s v="LC109"/>
    <x v="1"/>
  </r>
  <r>
    <n v="2006002929"/>
    <s v="PLANO DE BENEFÍCIOS FIPECQPREV"/>
    <s v="FIPECQPREV (FAMÍLIA)"/>
    <x v="1"/>
    <s v="FIPECQ"/>
    <n v="37517"/>
    <s v="ATIVO - EM FUNCIONAMENTO"/>
    <s v="LC108/109"/>
    <x v="3"/>
  </r>
  <r>
    <n v="2006003038"/>
    <s v="PLANO DE BENEFÍCIOS PREVISAM II"/>
    <s v="PREVISAM II"/>
    <x v="1"/>
    <s v="MULTIBRA"/>
    <n v="150"/>
    <s v="ATIVO - EM FUNCIONAMENTO"/>
    <s v="LC109"/>
    <x v="1"/>
  </r>
  <r>
    <n v="2006003111"/>
    <s v="PLANO DE BENEFÍCIOS PREVIDENCIÁRIOS DO SICOOB MULTIPATROCINADO"/>
    <s v="SICOOB MULTIPATROCINADO"/>
    <x v="1"/>
    <s v="SICOOB PREVI"/>
    <n v="1984"/>
    <s v="ATIVO - EM FUNCIONAMENTO"/>
    <s v="LC109"/>
    <x v="3"/>
  </r>
  <r>
    <n v="2006003283"/>
    <s v="PLANO DE BENEFÍCIOS PREV MATTEL"/>
    <s v="PREV MATTEL"/>
    <x v="1"/>
    <s v="MULTIPREV"/>
    <n v="168"/>
    <s v="ATIVO - EM FUNCIONAMENTO"/>
    <s v="LC109"/>
    <x v="1"/>
  </r>
  <r>
    <n v="2006003356"/>
    <s v="PLANO DE APOSENTADORIA PREVIM FLEX"/>
    <s v="PREVIM FLEX"/>
    <x v="1"/>
    <s v="PREVIM"/>
    <n v="12288"/>
    <s v="ATIVO - EM FUNCIONAMENTO"/>
    <s v="LC109"/>
    <x v="3"/>
  </r>
  <r>
    <n v="2006003429"/>
    <s v="PLANO DE BENEFICIOS PREVMAIS"/>
    <s v="PREVMAIS"/>
    <x v="2"/>
    <s v="ECONOMUS"/>
    <n v="21096"/>
    <s v="ATIVO - EM FUNCIONAMENTO"/>
    <s v="LC108/109"/>
    <x v="1"/>
  </r>
  <r>
    <n v="2006003511"/>
    <s v="PLANO DE BENEFICIOS G BARBOSA"/>
    <s v="G BARBOSA"/>
    <x v="2"/>
    <s v="ICATUFMP"/>
    <n v="3551"/>
    <e v="#N/A"/>
    <e v="#N/A"/>
    <x v="1"/>
  </r>
  <r>
    <n v="2006003674"/>
    <s v="NOVO PLANO DE BENEFÍCIOS DA FUNCEF"/>
    <s v="NOVO PLANO"/>
    <x v="2"/>
    <s v="FUNCEF"/>
    <n v="255162"/>
    <s v="ATIVO - EM FUNCIONAMENTO"/>
    <s v="LC108/109"/>
    <x v="0"/>
  </r>
  <r>
    <n v="2006003747"/>
    <s v="PLANO DE BENEFÍCIOS MINERAÇÃO DESCALVADO"/>
    <s v="PLANO DE BENEFÍCIOS MINERAÇÃO DESCALVADO"/>
    <x v="2"/>
    <s v="IFM"/>
    <n v="36"/>
    <s v="ATIVO - EM FUNCIONAMENTO"/>
    <s v="LC109"/>
    <x v="1"/>
  </r>
  <r>
    <n v="2006003811"/>
    <s v="PLANO DE BENEFÍCIOS CISPER"/>
    <s v="PLANO DE BENEFÍCIOS CISPER"/>
    <x v="2"/>
    <s v="IFM"/>
    <n v="60"/>
    <s v="ATIVO - EM FUNCIONAMENTO"/>
    <s v="LC109"/>
    <x v="1"/>
  </r>
  <r>
    <n v="2006003992"/>
    <s v="PLANO DE BENEFÍCIOS OWENS ILLINOIS"/>
    <s v="PLANO DE BENEFÍCIOS OWENS"/>
    <x v="1"/>
    <s v="IFM"/>
    <n v="4640"/>
    <s v="ATIVO - EM FUNCIONAMENTO"/>
    <s v="LC109"/>
    <x v="1"/>
  </r>
  <r>
    <n v="2006004011"/>
    <s v="PLANO DE BENEFÍCIOS SCHNEIDER"/>
    <s v="SCHNEIDER PREV"/>
    <x v="1"/>
    <s v="IFM"/>
    <n v="3251"/>
    <s v="ATIVO - EM FUNCIONAMENTO"/>
    <s v="LC109"/>
    <x v="1"/>
  </r>
  <r>
    <n v="2006004247"/>
    <s v="PLANO DE BENEFÍCIOS ACPREV"/>
    <s v="PLANO ACPREV"/>
    <x v="1"/>
    <s v="MAIS FUTURO"/>
    <n v="1768"/>
    <s v="ATIVO - EM FUNCIONAMENTO"/>
    <s v="LC109"/>
    <x v="2"/>
  </r>
  <r>
    <n v="2006004311"/>
    <s v="PLANO DE APOSENTADORIA DELL COMPUTADORES DO BRASIL LTDA"/>
    <s v="DELL COMPUTADORES"/>
    <x v="2"/>
    <s v="MULTIBRA"/>
    <n v="7"/>
    <e v="#N/A"/>
    <e v="#N/A"/>
    <x v="1"/>
  </r>
  <r>
    <n v="2006004492"/>
    <s v="PLANO GPC QUÍMICA"/>
    <s v="GPC QUÍMICA"/>
    <x v="1"/>
    <s v="ICATUFMP"/>
    <n v="1"/>
    <e v="#N/A"/>
    <e v="#N/A"/>
    <x v="1"/>
  </r>
  <r>
    <n v="2006004638"/>
    <s v="PLANO DE BENEFÍCIOS MONGERAL"/>
    <s v="PLANO DE BENEFÍCIOS MONGERAL"/>
    <x v="1"/>
    <s v="MONGERAL"/>
    <n v="5063"/>
    <s v="ATIVO - EM FUNCIONAMENTO"/>
    <s v="LC109"/>
    <x v="2"/>
  </r>
  <r>
    <n v="2006004711"/>
    <s v="PLANO DE BENEFÍCIOS BELOCAL"/>
    <s v="PLANO DE BENEFÍCIOS BELOCAL"/>
    <x v="1"/>
    <s v="IFM"/>
    <n v="857"/>
    <s v="ATIVO - EM FUNCIONAMENTO"/>
    <s v="LC109"/>
    <x v="1"/>
  </r>
  <r>
    <n v="2006005065"/>
    <s v="PLANO DE BENEFÍCIOS PREVIDENCIÁRIOS DO ADVOGADO ¿ OABPREVPR"/>
    <s v="PBPA"/>
    <x v="1"/>
    <s v="OABPREV-PR"/>
    <n v="40632"/>
    <s v="ATIVO - EM FUNCIONAMENTO"/>
    <s v="LC109"/>
    <x v="3"/>
  </r>
  <r>
    <n v="2006005138"/>
    <s v="PLANO FAELCE - CD"/>
    <s v="FAELCE-CD"/>
    <x v="1"/>
    <s v="FAELCE"/>
    <n v="2804"/>
    <s v="ATIVO - EM FUNCIONAMENTO"/>
    <s v="LC109"/>
    <x v="3"/>
  </r>
  <r>
    <n v="2006005383"/>
    <s v="PLANO DE BENEFÍCIOS II"/>
    <s v="PLANO DE BENEFÍCIOS II"/>
    <x v="0"/>
    <s v="ITAU UNIBANCO"/>
    <n v="460"/>
    <s v="ATIVO - EM EXTINÇÃO"/>
    <s v="LC109"/>
    <x v="0"/>
  </r>
  <r>
    <n v="2006005456"/>
    <s v="PLANO DE BENEFÍCIOS MARCOSA PLANO A"/>
    <s v="MARCOSA - PLANO A"/>
    <x v="0"/>
    <s v="MULTIBRA"/>
    <n v="6"/>
    <e v="#N/A"/>
    <e v="#N/A"/>
    <x v="1"/>
  </r>
  <r>
    <n v="2006005529"/>
    <s v="MARCOSA PLANO B"/>
    <s v="MARCOSA - PLANO B"/>
    <x v="1"/>
    <s v="MULTIBRA"/>
    <n v="1"/>
    <e v="#N/A"/>
    <e v="#N/A"/>
    <x v="1"/>
  </r>
  <r>
    <n v="2006005611"/>
    <s v="PLANO  CD"/>
    <s v="PLANO  CD"/>
    <x v="1"/>
    <s v="PREVIBAYER"/>
    <n v="22351"/>
    <s v="ATIVO - EM FUNCIONAMENTO"/>
    <s v="LC109"/>
    <x v="1"/>
  </r>
  <r>
    <n v="2006005774"/>
    <s v="PLANO DE BENEFÍCIOS PREVIDENCIÁRIOS DO ADVOGADO DO RIO DE JANEIRO"/>
    <s v="RJPREV"/>
    <x v="1"/>
    <s v="OABPREV-RJ"/>
    <n v="13226"/>
    <s v="ATIVO - EM FUNCIONAMENTO"/>
    <s v="LC109"/>
    <x v="2"/>
  </r>
  <r>
    <n v="2006005847"/>
    <s v="PLANO DE BENEFÍCIOS PREVSENAI-MA"/>
    <s v="PREVSENAI-MA"/>
    <x v="1"/>
    <s v="PREVISC"/>
    <n v="1022"/>
    <s v="ATIVO - EM FUNCIONAMENTO"/>
    <s v="LC109"/>
    <x v="3"/>
  </r>
  <r>
    <n v="2006005911"/>
    <s v="PLANO DE APOSENTADORIA P&amp;G PREV"/>
    <s v="P&amp;G PREV"/>
    <x v="2"/>
    <s v="P&amp;G PREV"/>
    <n v="12688"/>
    <s v="ATIVO - EM FUNCIONAMENTO"/>
    <s v="LC109"/>
    <x v="2"/>
  </r>
  <r>
    <n v="2006006029"/>
    <s v="PLANO II DE BENEFÍCIOS NANSEN"/>
    <s v="NANSEN PLANO II"/>
    <x v="1"/>
    <s v="MULTIPENSIONS"/>
    <n v="0"/>
    <e v="#N/A"/>
    <e v="#N/A"/>
    <x v="1"/>
  </r>
  <r>
    <n v="2006006111"/>
    <s v="PLANO DE PREVIDÊNCIA GMAC"/>
    <s v="GMAC"/>
    <x v="1"/>
    <s v="MULTIPREV"/>
    <n v="991"/>
    <s v="ATIVO - EM FUNCIONAMENTO"/>
    <s v="LC109"/>
    <x v="1"/>
  </r>
  <r>
    <n v="2006006411"/>
    <s v="PLANO DE BENEFÍCIOS BD LANXESSPREV"/>
    <s v="PLANO DE BENEFÍCIOS BD LANXESSPREV"/>
    <x v="0"/>
    <s v="MULTIPREV"/>
    <n v="186"/>
    <s v="ATIVO - EM FUNCIONAMENTO"/>
    <s v="LC109"/>
    <x v="1"/>
  </r>
  <r>
    <n v="2006006665"/>
    <s v="PLANO DE BENEFÍCIOS R"/>
    <s v="PLANO R"/>
    <x v="0"/>
    <s v="ENERGISAPREV"/>
    <n v="40"/>
    <s v="ATIVO - EM EXTINÇÃO"/>
    <s v="LC109"/>
    <x v="3"/>
  </r>
  <r>
    <n v="2006006811"/>
    <s v="PLANO DE BENEFICIOS CEBPREV"/>
    <s v="CEBPREV"/>
    <x v="1"/>
    <s v="FACEB"/>
    <n v="3389"/>
    <s v="ATIVO - EM FUNCIONAMENTO"/>
    <s v="LC108/109"/>
    <x v="3"/>
  </r>
  <r>
    <n v="2006007165"/>
    <s v="PLANO DE BENEFÍCIOS ENERGIAS DO BRASIL"/>
    <s v="ENERGIAS DO BRASIL"/>
    <x v="1"/>
    <s v="ENERPREV"/>
    <n v="4934"/>
    <s v="ATIVO - EM FUNCIONAMENTO"/>
    <s v="LC109"/>
    <x v="1"/>
  </r>
  <r>
    <n v="2006007556"/>
    <s v="PLANO V DE COMPLEMENTAÇÃO DE BENEFÍCIOS PREVIDENCIÁRIOS"/>
    <s v="PLANO V"/>
    <x v="0"/>
    <s v="BANESPREV"/>
    <n v="18824"/>
    <s v="ATIVO - EM EXTINÇÃO"/>
    <s v="LC109"/>
    <x v="0"/>
  </r>
  <r>
    <n v="2007000156"/>
    <s v="PLANO DE APOSENTADORIA SANOFI"/>
    <s v="SANOFI"/>
    <x v="1"/>
    <s v="PLANEJAR"/>
    <n v="11535"/>
    <s v="ATIVO - EM FUNCIONAMENTO"/>
    <s v="LC109"/>
    <x v="2"/>
  </r>
  <r>
    <n v="2007000229"/>
    <s v="PLANO PROMON BÁSICOPLUS"/>
    <s v="BÁSICOPLUS"/>
    <x v="0"/>
    <s v="PROMON"/>
    <n v="972"/>
    <s v="ATIVO - EM EXTINÇÃO"/>
    <s v="LC109"/>
    <x v="3"/>
  </r>
  <r>
    <n v="2007000311"/>
    <s v="MACKENZIE - PLANO II"/>
    <s v="MACKPREV - PLANO II"/>
    <x v="2"/>
    <s v="MULTIPENSIONS"/>
    <n v="0"/>
    <e v="#N/A"/>
    <e v="#N/A"/>
    <x v="1"/>
  </r>
  <r>
    <n v="2007000547"/>
    <s v="PLANO DE BENEFÍCIO DEFINIDO DIVERSEY"/>
    <s v="PLANO BD DIVERSEY"/>
    <x v="0"/>
    <s v="MULTIPREV"/>
    <n v="14"/>
    <s v="ATIVO - EM EXTINÇÃO"/>
    <s v="LC109"/>
    <x v="1"/>
  </r>
  <r>
    <n v="2007000611"/>
    <s v="PLANO DE CONTRIBUIÇÃO DEFINIDA SEALED AIR PREV"/>
    <s v="SEALED PREV"/>
    <x v="2"/>
    <s v="MULTIPREV"/>
    <n v="724"/>
    <s v="ATIVO - EM FUNCIONAMENTO"/>
    <s v="LC109"/>
    <x v="1"/>
  </r>
  <r>
    <n v="2007000792"/>
    <s v="PLANO EMBRAPA-FLEXCERES"/>
    <s v="EMBRAPA CV"/>
    <x v="2"/>
    <s v="CERES"/>
    <n v="10140"/>
    <s v="ATIVO - EM FUNCIONAMENTO"/>
    <s v="LC108/109"/>
    <x v="1"/>
  </r>
  <r>
    <n v="2007000865"/>
    <s v="CERES-FLEXCERES"/>
    <s v="CERES-FLEXCERES"/>
    <x v="2"/>
    <s v="CERES"/>
    <n v="253"/>
    <s v="ATIVO - EM FUNCIONAMENTO"/>
    <s v="LC108/109"/>
    <x v="1"/>
  </r>
  <r>
    <n v="2007001047"/>
    <s v="PLANO BÁSICO CERES"/>
    <s v="CERES BD"/>
    <x v="0"/>
    <s v="CERES"/>
    <n v="117"/>
    <s v="ATIVO - EM EXTINÇÃO"/>
    <s v="LC108/109"/>
    <x v="1"/>
  </r>
  <r>
    <n v="2007001111"/>
    <s v="PLANO DE BENEFÍCIOS T-SYSTEMS"/>
    <s v="T-SYSTEMS"/>
    <x v="2"/>
    <s v="ICATUFMP"/>
    <n v="850"/>
    <s v="ATIVO - EM FUNCIONAMENTO"/>
    <s v="LC109"/>
    <x v="1"/>
  </r>
  <r>
    <n v="2007001292"/>
    <s v="PLANO FIEMTPREV"/>
    <s v="FIEMTPREV"/>
    <x v="1"/>
    <s v="PREVISC"/>
    <n v="3232"/>
    <s v="ATIVO - EM FUNCIONAMENTO"/>
    <s v="LC109"/>
    <x v="3"/>
  </r>
  <r>
    <n v="2007001365"/>
    <s v="PLANO SAVE PLUS"/>
    <s v="SAVE PLUS"/>
    <x v="2"/>
    <s v="MERCERPREV"/>
    <n v="0"/>
    <e v="#N/A"/>
    <e v="#N/A"/>
    <x v="2"/>
  </r>
  <r>
    <n v="2007001519"/>
    <s v="PLANO DE BENEFÍCIOS PREVIDENCIÁRIOS DO SISTEMA PETROBRAS"/>
    <s v="PLANO PETROS-2"/>
    <x v="2"/>
    <s v="PETROS"/>
    <n v="205580"/>
    <s v="ATIVO - EM FUNCIONAMENTO"/>
    <s v="LC108/109"/>
    <x v="0"/>
  </r>
  <r>
    <n v="2007001756"/>
    <s v="PLANO DE APOSENTADORIA STORA ENSO PREV"/>
    <s v="STORA ENSO CD"/>
    <x v="1"/>
    <s v="IFM"/>
    <n v="12"/>
    <e v="#N/A"/>
    <e v="#N/A"/>
    <x v="1"/>
  </r>
  <r>
    <n v="2007001918"/>
    <s v="PLANO DE BENEFÍCIOS APCDPREV"/>
    <s v="APCDPREV"/>
    <x v="1"/>
    <s v="APCDPREV"/>
    <n v="2531"/>
    <s v="ATIVO - EM FUNCIONAMENTO"/>
    <s v="LC109"/>
    <x v="2"/>
  </r>
  <r>
    <n v="2007002019"/>
    <s v="PLANO DE APOSENTADORIA CIP"/>
    <s v="CIP"/>
    <x v="1"/>
    <s v="IFM"/>
    <n v="721"/>
    <s v="ATIVO - EM FUNCIONAMENTO"/>
    <s v="LC109"/>
    <x v="1"/>
  </r>
  <r>
    <n v="2007002256"/>
    <s v="PLANO DE BENEFÍCIOS AVAYA"/>
    <s v="AVAYA"/>
    <x v="1"/>
    <s v="MULTIPREV"/>
    <n v="142"/>
    <s v="ATIVO - EM FUNCIONAMENTO"/>
    <s v="LC109"/>
    <x v="1"/>
  </r>
  <r>
    <n v="2007002329"/>
    <s v="PLANO DE BENEFÍCIOS PREVIDENCIÁRIOS - SICOOB MULTI INSTITUÍDO"/>
    <s v="SICOOB MULTI INSTITUÍDO"/>
    <x v="1"/>
    <s v="SICOOB PREVI"/>
    <n v="233796"/>
    <s v="ATIVO - EM FUNCIONAMENTO"/>
    <s v="LC109"/>
    <x v="3"/>
  </r>
  <r>
    <n v="2007002418"/>
    <s v="PLANO DE APOSENTADORIA WESTERN ASSET MANAGEMENT"/>
    <s v="PLANO WESTERN ASSET MANAGEMENT"/>
    <x v="1"/>
    <s v="MULTIPREV"/>
    <n v="280"/>
    <s v="ATIVO - EM FUNCIONAMENTO"/>
    <s v="LC109"/>
    <x v="1"/>
  </r>
  <r>
    <n v="2007002574"/>
    <s v="PLANO SALDADO-EMATER"/>
    <s v="EMATER SD"/>
    <x v="0"/>
    <s v="CERES"/>
    <n v="3059"/>
    <s v="ATIVO - EM FUNCIONAMENTO"/>
    <s v="LC108/109"/>
    <x v="1"/>
  </r>
  <r>
    <n v="2007002647"/>
    <s v="PLANO EMATERMG-FLEXCERES"/>
    <s v="EMATER CV"/>
    <x v="2"/>
    <s v="CERES"/>
    <n v="3940"/>
    <s v="ATIVO - EM FUNCIONAMENTO"/>
    <s v="LC108/109"/>
    <x v="1"/>
  </r>
  <r>
    <n v="2007002711"/>
    <s v="PLANO DE APOSENTADORIA HUNTSMAN 2"/>
    <s v="HUNTMAN 2"/>
    <x v="2"/>
    <s v="MULTIBRA"/>
    <n v="89"/>
    <s v="ATIVO - EM EXTINÇÃO"/>
    <s v="LC109"/>
    <x v="1"/>
  </r>
  <r>
    <n v="2007002892"/>
    <s v="PLANO PREVSYM"/>
    <s v="PREVSYM"/>
    <x v="1"/>
    <s v="MULTIPREV"/>
    <n v="1808"/>
    <s v="ATIVO - EM FUNCIONAMENTO"/>
    <s v="LC109"/>
    <x v="1"/>
  </r>
  <r>
    <n v="2007002965"/>
    <s v="PLANO BEN. PREV.RELIGIOSOS EM GERAL DE TODO O TERR.NAC. ASS.DA ASSOREL"/>
    <s v="ASSORELPREV"/>
    <x v="1"/>
    <s v="MULTIBRA INSTITUIDOR"/>
    <n v="48"/>
    <s v="ATIVO - EM FUNCIONAMENTO"/>
    <s v="LC109"/>
    <x v="2"/>
  </r>
  <r>
    <n v="2007003074"/>
    <s v="PLANO DE BENEFÍCIOS SANTA CRUZ PREV"/>
    <s v="SANTA CRUZ PREV"/>
    <x v="1"/>
    <s v="BB PREVIDENCIA"/>
    <n v="714"/>
    <s v="ATIVO - EM FUNCIONAMENTO"/>
    <s v="LC109"/>
    <x v="1"/>
  </r>
  <r>
    <n v="2007003147"/>
    <s v="PLANO SALDADO-EPAMIG"/>
    <s v="EPAMIG SD"/>
    <x v="0"/>
    <s v="CERES"/>
    <n v="1015"/>
    <s v="ATIVO - EM FUNCIONAMENTO"/>
    <s v="LC108/109"/>
    <x v="1"/>
  </r>
  <r>
    <n v="2007003211"/>
    <s v="PLANO DE APOSENTADORIA VALEO PREV"/>
    <s v="VALEO"/>
    <x v="1"/>
    <s v="MULTIPREV"/>
    <n v="11113"/>
    <s v="ATIVO - EM FUNCIONAMENTO"/>
    <s v="LC109"/>
    <x v="1"/>
  </r>
  <r>
    <n v="2007003392"/>
    <s v="PLANO EPAMIG-FLEXCERES"/>
    <s v="EPAMIG CV"/>
    <x v="2"/>
    <s v="CERES"/>
    <n v="1356"/>
    <s v="ATIVO - EM FUNCIONAMENTO"/>
    <s v="LC108/109"/>
    <x v="1"/>
  </r>
  <r>
    <n v="2007003465"/>
    <s v="PLANO DE BENEFÍCIOS NATURALPREV"/>
    <s v="NATURALPREV"/>
    <x v="2"/>
    <s v="MULTIPREV"/>
    <n v="343"/>
    <s v="ATIVO - EM FUNCIONAMENTO"/>
    <s v="LC109"/>
    <x v="1"/>
  </r>
  <r>
    <n v="2007003538"/>
    <s v="PLANO DE BENEFÍCIOS PREVIDENCIÁRIOS JURIS - PLANJUS"/>
    <s v="PLANJUS"/>
    <x v="1"/>
    <s v="JUSPREV"/>
    <n v="10418"/>
    <s v="ATIVO - EM FUNCIONAMENTO"/>
    <s v="LC109"/>
    <x v="2"/>
  </r>
  <r>
    <n v="2007003619"/>
    <s v="PLANO DE APOSENTADORIA PREVINOKIA-SIEMENS"/>
    <s v="PLANO DE APOSENT PREVINOKIA-SIEMENS"/>
    <x v="2"/>
    <s v="MULTIPENSIONS"/>
    <n v="1582"/>
    <s v="ATIVO - EM FUNCIONAMENTO"/>
    <s v="LC109"/>
    <x v="1"/>
  </r>
  <r>
    <n v="2007003856"/>
    <s v="PLANO DE BENEFÍCIOS DACARPREV"/>
    <s v="DACARPREV"/>
    <x v="1"/>
    <s v="ICATUFMP"/>
    <n v="106"/>
    <s v="ATIVO - EM FUNCIONAMENTO"/>
    <s v="LC109"/>
    <x v="1"/>
  </r>
  <r>
    <n v="2007003929"/>
    <s v="PLANO DE PREV. DO SIND. DOS DESPACHANTES ADUANEIROS DO ESTADO DE MG"/>
    <s v="PLANO ADUANAPREV"/>
    <x v="1"/>
    <s v="PETROS"/>
    <n v="160"/>
    <e v="#N/A"/>
    <e v="#N/A"/>
    <x v="0"/>
  </r>
  <r>
    <n v="2008000192"/>
    <s v="PLANO TECHNIPFMC PREV"/>
    <s v="TECHNIPFMC PREV"/>
    <x v="1"/>
    <s v="IFM"/>
    <n v="5778"/>
    <s v="ATIVO - EM FUNCIONAMENTO"/>
    <s v="LC109"/>
    <x v="1"/>
  </r>
  <r>
    <n v="2008000265"/>
    <s v="PLANO DE APOSENTADORIA PREVI-DELPHI"/>
    <s v="PREVI-DELPHI"/>
    <x v="1"/>
    <s v="MULTIBRA"/>
    <n v="26517"/>
    <s v="ATIVO - EM FUNCIONAMENTO"/>
    <s v="LC109"/>
    <x v="1"/>
  </r>
  <r>
    <n v="2008000338"/>
    <s v="PLANO UNIFICADO DE APOSENTADORIA AMERICAN EXPRESS"/>
    <s v="AMERICAN EXPRESS"/>
    <x v="1"/>
    <s v="MULTIPREV"/>
    <n v="51"/>
    <s v="ATIVO - EM FUNCIONAMENTO"/>
    <s v="LC109"/>
    <x v="1"/>
  </r>
  <r>
    <n v="2008000729"/>
    <s v="PLANO VEYANCE PREVIDÊNCIA COMPLEMENTAR"/>
    <s v="VEYANCE"/>
    <x v="2"/>
    <s v="MULTIPREV"/>
    <n v="2692"/>
    <s v="ATIVO - EM FUNCIONAMENTO"/>
    <s v="LC109"/>
    <x v="1"/>
  </r>
  <r>
    <n v="2008000818"/>
    <s v="PLANO ANAPARPREV"/>
    <s v="ANAPARPREV"/>
    <x v="1"/>
    <s v="PETROS"/>
    <n v="21273"/>
    <s v="ATIVO - EM TRANSFERÊNCIA DE GERENCIAMENTO"/>
    <s v="LC108/109"/>
    <x v="0"/>
  </r>
  <r>
    <n v="2008000818"/>
    <s v="PLANO ANAPARPREV"/>
    <s v="ANAPARPREV"/>
    <x v="1"/>
    <s v="VIVA"/>
    <n v="12821"/>
    <s v="ATIVO - EM TRANSFERÊNCIA DE GERENCIAMENTO"/>
    <s v="LC108/109"/>
    <x v="3"/>
  </r>
  <r>
    <n v="2008000974"/>
    <s v="PLANO DE BENEFÍCIOS DE CONTRIBUIÇÃO DEFINIDA EQUATORIAL ALAGOAS"/>
    <s v="CD EQUATORIAL ALAGOAS"/>
    <x v="1"/>
    <s v="EQTPREV"/>
    <n v="788"/>
    <s v="ATIVO - EM FUNCIONAMENTO"/>
    <s v="LC109"/>
    <x v="3"/>
  </r>
  <r>
    <n v="2008001083"/>
    <s v="PLANO INVESTPREV"/>
    <s v="INVESTPREV"/>
    <x v="1"/>
    <s v="AGROS"/>
    <n v="4789"/>
    <s v="ATIVO - EM FUNCIONAMENTO"/>
    <s v="LC108/109"/>
    <x v="2"/>
  </r>
  <r>
    <n v="2008001156"/>
    <s v="PLANO DE BENEFÍCIOS BENTELERPREV"/>
    <s v="BENTELERPREV"/>
    <x v="1"/>
    <s v="MULTIBRA"/>
    <n v="1112"/>
    <s v="ATIVO - EM FUNCIONAMENTO"/>
    <s v="LC109"/>
    <x v="1"/>
  </r>
  <r>
    <n v="2008001229"/>
    <s v="PLANO DE PREVIDENCIA TOKIO MARINE"/>
    <s v="TOKIO MARINE"/>
    <x v="2"/>
    <s v="IFM"/>
    <n v="3091"/>
    <s v="ATIVO - EM FUNCIONAMENTO"/>
    <s v="LC109"/>
    <x v="1"/>
  </r>
  <r>
    <n v="2008001318"/>
    <s v="PLANO DE BENEFÍCIOS E &amp; Y PREVIDÊNCIA PRIVADA"/>
    <s v="E &amp; Y"/>
    <x v="1"/>
    <s v="MULTIBRA"/>
    <n v="10440"/>
    <s v="ATIVO - EM FUNCIONAMENTO"/>
    <s v="LC109"/>
    <x v="1"/>
  </r>
  <r>
    <n v="2008001474"/>
    <s v="PLANO DE PREVIDÊNCIA SISTEMA FIERGS"/>
    <s v="FIERGSPREVI"/>
    <x v="1"/>
    <s v="INDUSPREVI"/>
    <n v="3331"/>
    <s v="ATIVO - EM FUNCIONAMENTO"/>
    <s v="LC109"/>
    <x v="3"/>
  </r>
  <r>
    <n v="2008001619"/>
    <s v="PLANO DE CONTRIBUIÇÃO VARIÁVEL DA CTS"/>
    <s v="CV DA CTS"/>
    <x v="2"/>
    <s v="REFER"/>
    <n v="375"/>
    <s v="ATIVO - EM FUNCIONAMENTO"/>
    <s v="LC108/109"/>
    <x v="1"/>
  </r>
  <r>
    <n v="2008001792"/>
    <s v="PLANO DE BENEFÍCIOS AKZOPREV"/>
    <s v="AKZOPREV"/>
    <x v="2"/>
    <s v="MULTIPREV"/>
    <n v="1810"/>
    <s v="ATIVO - EM FUNCIONAMENTO"/>
    <s v="LC109"/>
    <x v="1"/>
  </r>
  <r>
    <n v="2008001938"/>
    <s v="PLANO DE PREVIDÊNCIA UNIMED-BH"/>
    <s v="UNIMED-BH"/>
    <x v="1"/>
    <s v="MULTICOOP"/>
    <n v="16305"/>
    <s v="ATIVO - EM FUNCIONAMENTO"/>
    <s v="LC109"/>
    <x v="3"/>
  </r>
  <r>
    <n v="2008002047"/>
    <s v="PLANO DE PREVIDÊNCIA DO COOPERADO"/>
    <s v="COOPERADO"/>
    <x v="1"/>
    <s v="MULTICOOP"/>
    <n v="5389"/>
    <s v="ATIVO - EM FUNCIONAMENTO"/>
    <s v="LC109"/>
    <x v="3"/>
  </r>
  <r>
    <n v="2008002111"/>
    <s v="PLANO DE CONTRIBUIÇÃO DEFINIDA"/>
    <s v="PLANO"/>
    <x v="1"/>
    <s v="ECOS"/>
    <n v="181"/>
    <s v="ATIVO - EM FUNCIONAMENTO"/>
    <s v="LC109"/>
    <x v="3"/>
  </r>
  <r>
    <n v="2008002365"/>
    <s v="PLANO MISTO DE BENEFÍCIOS PREVIDENCIÁRIOS DA CASAN"/>
    <s v="CASANPREV"/>
    <x v="2"/>
    <s v="CASANPREV"/>
    <n v="4679"/>
    <s v="ATIVO - EM FUNCIONAMENTO"/>
    <s v="LC108/109"/>
    <x v="2"/>
  </r>
  <r>
    <n v="2008002438"/>
    <s v="PLANO CSI DE PREVIDÊNCIA COMPLEMENTAR"/>
    <s v="PLANO CSI"/>
    <x v="2"/>
    <s v="MULTIBRA"/>
    <n v="97"/>
    <s v="ATIVO - EM FUNCIONAMENTO"/>
    <s v="LC109"/>
    <x v="1"/>
  </r>
  <r>
    <n v="2008002756"/>
    <s v="PLANO DE PREVIDÊNCIA DA COMPANHIA PETROQUÍMICA DE PERNAMBUCO"/>
    <s v="PLANO PTAPREV"/>
    <x v="1"/>
    <s v="PETROS"/>
    <n v="2116"/>
    <s v="ATIVO - EM FUNCIONAMENTO"/>
    <s v="LC108/109"/>
    <x v="0"/>
  </r>
  <r>
    <n v="2008003019"/>
    <s v="PLANO DE BENEFÍCIOS COHABPREV"/>
    <s v="COHABPREV"/>
    <x v="1"/>
    <s v="FUNDAÇÃO LIBERTAS"/>
    <n v="86"/>
    <s v="ATIVO - EM FUNCIONAMENTO"/>
    <s v="LC108/109"/>
    <x v="1"/>
  </r>
  <r>
    <n v="2008003183"/>
    <s v="PLANO PREVFIEPA"/>
    <s v="PREVFIEPA"/>
    <x v="1"/>
    <s v="PREVISC"/>
    <n v="699"/>
    <s v="ATIVO - EM FUNCIONAMENTO"/>
    <s v="LC109"/>
    <x v="3"/>
  </r>
  <r>
    <n v="2008003256"/>
    <s v="PLANO DE BENEFÍCIOS SABIC-PREV"/>
    <s v="SABIC-PREV"/>
    <x v="2"/>
    <s v="ICATUFMP"/>
    <n v="256"/>
    <s v="ATIVO - EM FUNCIONAMENTO"/>
    <s v="LC109"/>
    <x v="1"/>
  </r>
  <r>
    <n v="2008003329"/>
    <s v="PLANO DE BENEFÍCIOS SAE TOWERS PREV"/>
    <s v="SAE TOWERS PREV"/>
    <x v="2"/>
    <s v="MULTIBRA"/>
    <n v="733"/>
    <s v="ATIVO - EM FUNCIONAMENTO"/>
    <s v="LC109"/>
    <x v="1"/>
  </r>
  <r>
    <n v="2008003418"/>
    <s v="PLANO DE BENEFÍCIOS ENERGISA ACRE"/>
    <s v="ENERGISA ACRE"/>
    <x v="1"/>
    <s v="ENERGISAPREV"/>
    <n v="141"/>
    <s v="ATIVO - EM EXTINÇÃO"/>
    <s v="LC109"/>
    <x v="3"/>
  </r>
  <r>
    <n v="2008003711"/>
    <s v="PLANO DE APOSENTADORIA DE CONTRIBUIÇÃO DEFINIDA - PLANO CD DA PREVI -SIEMENS"/>
    <s v="PLANO CD"/>
    <x v="1"/>
    <s v="PREVI-SIEMENS"/>
    <n v="15518"/>
    <s v="ATIVO - EM FUNCIONAMENTO"/>
    <s v="LC109"/>
    <x v="3"/>
  </r>
  <r>
    <n v="2008003892"/>
    <s v="PLANO DE BENEFÍCIOS PREVIDENCIÁRIOS ANABBPREV"/>
    <s v="PLANO DE BEN. PREVIDENCIÁRIOS"/>
    <x v="1"/>
    <s v="ANABBPREV"/>
    <n v="3773"/>
    <s v="ATIVO - EM FUNCIONAMENTO"/>
    <s v="LC109"/>
    <x v="2"/>
  </r>
  <r>
    <n v="2008004211"/>
    <s v="PLANO SALDADO FUNASA"/>
    <s v="PSF"/>
    <x v="0"/>
    <s v="ENERGISAPREV"/>
    <n v="343"/>
    <s v="ATIVO - EM EXTINÇÃO"/>
    <s v="LC109"/>
    <x v="3"/>
  </r>
  <r>
    <n v="2008004392"/>
    <s v="PLANO DE BENEFÍCIOS PCD FUNASA"/>
    <s v="PCD - FUNASA"/>
    <x v="1"/>
    <s v="ENERGISAPREV"/>
    <n v="221"/>
    <s v="ATIVO - EM EXTINÇÃO"/>
    <s v="LC109"/>
    <x v="3"/>
  </r>
  <r>
    <n v="2008004465"/>
    <s v="PLANO DE BENEFÍCIOS SERGIPE CD"/>
    <s v="PLANO PCD"/>
    <x v="1"/>
    <s v="ENERGISAPREV"/>
    <n v="933"/>
    <s v="ATIVO - EM EXTINÇÃO"/>
    <s v="LC109"/>
    <x v="3"/>
  </r>
  <r>
    <n v="2008004538"/>
    <s v="PLANO DE BENEFÍCIOS SERGIPE SALDADO"/>
    <s v="PBSI"/>
    <x v="0"/>
    <s v="ENERGISAPREV"/>
    <n v="147"/>
    <s v="ATIVO - EM FUNCIONAMENTO"/>
    <s v="LC109"/>
    <x v="3"/>
  </r>
  <r>
    <n v="2008004619"/>
    <s v="PLANO DE PREVIDÊNCIA NA MODALIDADE CONTRIBUIÇÃO VARIÁVEL DA PREVDATA"/>
    <s v="PREVDATA II"/>
    <x v="2"/>
    <s v="PREVDATA"/>
    <n v="9210"/>
    <s v="ATIVO - EM FUNCIONAMENTO"/>
    <s v="LC108/109"/>
    <x v="3"/>
  </r>
  <r>
    <n v="2008004783"/>
    <s v="PLANO GERAL SALDADO"/>
    <s v="PGS"/>
    <x v="0"/>
    <s v="FAPERS"/>
    <n v="1112"/>
    <s v="ATIVO - EM EXTINÇÃO"/>
    <s v="LC109"/>
    <x v="3"/>
  </r>
  <r>
    <n v="2008004856"/>
    <s v="PLANO DE BENEFÍCIOS PREVIDENCIÁRIOS DA ASSEMBLÉIA LEGISLATIVA DO ESTADO DE PERNAMBUCO"/>
    <s v="PLANO ALEPEPREV"/>
    <x v="1"/>
    <s v="ALEPEPREV"/>
    <n v="403"/>
    <s v="ATIVO - EM FUNCIONAMENTO"/>
    <s v="LC108/109"/>
    <x v="2"/>
  </r>
  <r>
    <n v="2009000129"/>
    <s v="PLANO DE APOSENTADORIA AIBELPREV"/>
    <s v="AIBELPREV"/>
    <x v="1"/>
    <s v="MULTIBRA"/>
    <n v="1"/>
    <e v="#N/A"/>
    <e v="#N/A"/>
    <x v="1"/>
  </r>
  <r>
    <n v="2009000218"/>
    <s v="PLANO DE BENEFÍCOS GTMPREV"/>
    <s v="GTMPREV"/>
    <x v="1"/>
    <s v="MULTIPLA"/>
    <n v="191"/>
    <e v="#N/A"/>
    <e v="#N/A"/>
    <x v="3"/>
  </r>
  <r>
    <n v="2009000374"/>
    <s v="PLANO PREVICONTAS"/>
    <s v="PREVICONTAS"/>
    <x v="1"/>
    <s v="PETROS"/>
    <n v="239"/>
    <s v="ATIVO - EM FUNCIONAMENTO"/>
    <s v="LC108/109"/>
    <x v="0"/>
  </r>
  <r>
    <n v="2009000447"/>
    <s v="PLANO DE BENEFÍCIOS PREVMUNKSJO"/>
    <s v="PREVMUNKSJO"/>
    <x v="1"/>
    <s v="IFM"/>
    <n v="392"/>
    <s v="ATIVO - EM FUNCIONAMENTO"/>
    <s v="LC109"/>
    <x v="1"/>
  </r>
  <r>
    <n v="2009000511"/>
    <s v="PLANO BENEFÍCIOS II"/>
    <s v="PLANO II"/>
    <x v="2"/>
    <s v="BRF PREVIDÊNCIA"/>
    <n v="23539"/>
    <s v="ATIVO - EM EXTINÇÃO"/>
    <s v="LC109"/>
    <x v="1"/>
  </r>
  <r>
    <n v="2009000692"/>
    <s v="PLANO FENAJPREV"/>
    <s v="FENAJPREV"/>
    <x v="1"/>
    <s v="PETROS"/>
    <n v="331"/>
    <s v="ATIVO - EM FUNCIONAMENTO"/>
    <s v="LC108/109"/>
    <x v="0"/>
  </r>
  <r>
    <n v="2009000838"/>
    <s v="PLANO DE BENEFÍCIOS VISÃO MULTI"/>
    <s v="VISÃO MULTI"/>
    <x v="1"/>
    <s v="VISÃO PREV"/>
    <n v="10631"/>
    <s v="ATIVO - EM FUNCIONAMENTO"/>
    <s v="LC109"/>
    <x v="1"/>
  </r>
  <r>
    <n v="2009000919"/>
    <s v="PLANO DE BENEFÍCIOS CIASCPREV"/>
    <s v="CIASCPREV"/>
    <x v="2"/>
    <s v="DATUSPREV"/>
    <n v="720"/>
    <s v="ATIVO - EM FUNCIONAMENTO"/>
    <s v="LC108/109"/>
    <x v="2"/>
  </r>
  <r>
    <n v="2009001011"/>
    <s v="PLANO DE BENEFÍCIOS SANTA MARIA II"/>
    <s v="PLANO SANTA MARIA II"/>
    <x v="1"/>
    <s v="MULTIBRA"/>
    <n v="1145"/>
    <s v="ATIVO - EM FUNCIONAMENTO"/>
    <s v="LC109"/>
    <x v="1"/>
  </r>
  <r>
    <n v="2009001192"/>
    <s v="PLANO DE BENEFÍCIOS CIDASC-FLEXCERES"/>
    <s v="CIDASC-FLEXCERES"/>
    <x v="2"/>
    <s v="CERES"/>
    <n v="1250"/>
    <s v="ATIVO - EM FUNCIONAMENTO"/>
    <s v="LC108/109"/>
    <x v="1"/>
  </r>
  <r>
    <n v="2009001265"/>
    <s v="MC PREV"/>
    <s v="MC PREV"/>
    <x v="1"/>
    <s v="MC PREV"/>
    <n v="5628"/>
    <s v="ATIVO - EM FUNCIONAMENTO"/>
    <s v="LC109"/>
    <x v="2"/>
  </r>
  <r>
    <n v="2009001338"/>
    <s v="PLANO DE BENEFÍCIOS FBPREV"/>
    <s v="FBPREV"/>
    <x v="2"/>
    <s v="BANRISUL/FBSS"/>
    <n v="9431"/>
    <s v="ATIVO - EM EXTINÇÃO"/>
    <s v="LC108/109"/>
    <x v="1"/>
  </r>
  <r>
    <n v="2009001583"/>
    <s v="PLANO DE APOSENTADORIA DO BANCO HONDA"/>
    <s v="PLANO DE APOSENTADORIA DO BANCO HONDA"/>
    <x v="1"/>
    <s v="PREVIHONDA"/>
    <n v="353"/>
    <s v="ATIVO - EM FUNCIONAMENTO"/>
    <s v="LC109"/>
    <x v="2"/>
  </r>
  <r>
    <n v="2009001656"/>
    <s v="PLANO DE BENEFÍCIOS NOVO NORDISK PRODUÇÃO"/>
    <s v="NOVO NORDISK PRODUÇÃO"/>
    <x v="1"/>
    <s v="MULTIPREV"/>
    <n v="2287"/>
    <s v="ATIVO - EM FUNCIONAMENTO"/>
    <s v="LC109"/>
    <x v="1"/>
  </r>
  <r>
    <n v="2009001818"/>
    <s v="PLANO DE APOSENTADORIA ANDRITZ"/>
    <s v="ANDRITZ"/>
    <x v="2"/>
    <s v="MULTIBRA"/>
    <n v="572"/>
    <s v="ATIVO - EM FUNCIONAMENTO"/>
    <s v="LC109"/>
    <x v="1"/>
  </r>
  <r>
    <n v="2009001974"/>
    <s v="PREV-ESTAT"/>
    <s v="PREV-ESTAT"/>
    <x v="1"/>
    <s v="PETROS"/>
    <n v="69"/>
    <s v="ATIVO - EM FUNCIONAMENTO"/>
    <s v="LC108/109"/>
    <x v="0"/>
  </r>
  <r>
    <n v="2009002083"/>
    <s v="PLANO DE APOSENTADORIA CD XPREV"/>
    <s v="CD XPREV"/>
    <x v="1"/>
    <s v="ICATUFMP"/>
    <n v="478"/>
    <s v="ATIVO - EM FUNCIONAMENTO"/>
    <s v="LC109"/>
    <x v="1"/>
  </r>
  <r>
    <n v="2009002156"/>
    <s v="HCPA PREV"/>
    <s v="HCPA PREV"/>
    <x v="2"/>
    <s v="BB PREVIDENCIA"/>
    <n v="9802"/>
    <s v="ATIVO - EM FUNCIONAMENTO"/>
    <s v="LC109"/>
    <x v="1"/>
  </r>
  <r>
    <n v="2009002229"/>
    <s v="PLANO DE BENEFÍCIOS ARYSTA PREV CD"/>
    <s v="ARYSTA PREV CD"/>
    <x v="1"/>
    <s v="BB PREVIDENCIA"/>
    <n v="759"/>
    <s v="ATIVO - EM FUNCIONAMENTO"/>
    <s v="LC109"/>
    <x v="1"/>
  </r>
  <r>
    <n v="2009002318"/>
    <s v="PLANO DE BENEFÍCIOS GUARANI PREV"/>
    <s v="GUARANI PREV"/>
    <x v="1"/>
    <s v="MULTIPENSIONS"/>
    <n v="311"/>
    <s v="ATIVO - EM FUNCIONAMENTO"/>
    <s v="LC109"/>
    <x v="1"/>
  </r>
  <r>
    <n v="2009002474"/>
    <s v="PLANO DE BENEFÍCIOS SBOTPREV"/>
    <s v="SBOTPREV"/>
    <x v="1"/>
    <s v="SBOTPREV"/>
    <n v="3506"/>
    <s v="ATIVO - EM FUNCIONAMENTO"/>
    <s v="LC109"/>
    <x v="2"/>
  </r>
  <r>
    <n v="2009002547"/>
    <s v="PLANO DE BENEFICIO DEFINIDO ITAUCARD"/>
    <s v="PLANO  BD  ITAUCARD"/>
    <x v="0"/>
    <s v="ITAU UNIBANCO"/>
    <n v="3388"/>
    <s v="ATIVO - EM EXTINÇÃO"/>
    <s v="LC109"/>
    <x v="0"/>
  </r>
  <r>
    <n v="2009002611"/>
    <s v="PLANO DE CONTRIBUIÇÃO VARIÁVEL ITAUCARD"/>
    <s v="PLANO ITAÚ CD"/>
    <x v="2"/>
    <s v="ITAU UNIBANCO"/>
    <n v="1342"/>
    <s v="ATIVO - EM EXTINÇÃO"/>
    <s v="LC109"/>
    <x v="0"/>
  </r>
  <r>
    <n v="2009002792"/>
    <s v="PLANO DE PREVIDÊNCIA DO CONSELHO REGIONAL DE CONTABILIDADE"/>
    <s v="PLANO CRCPREV"/>
    <x v="1"/>
    <s v="PETROS"/>
    <n v="2016"/>
    <s v="ATIVO - EM FUNCIONAMENTO"/>
    <s v="LC108/109"/>
    <x v="0"/>
  </r>
  <r>
    <n v="2009002865"/>
    <s v="PLANO ITAUBANCO CD"/>
    <s v="PLANO ITAUBANCO CD"/>
    <x v="1"/>
    <s v="ITAU UNIBANCO"/>
    <n v="24348"/>
    <s v="ATIVO - EM EXTINÇÃO"/>
    <s v="LC109"/>
    <x v="0"/>
  </r>
  <r>
    <n v="2009002938"/>
    <s v="PLANO DE PREVIDÊNCIA DA ELETROS - PLANO EPE"/>
    <s v="PLANO EPE"/>
    <x v="2"/>
    <s v="ELETROS"/>
    <n v="809"/>
    <s v="ATIVO - EM FUNCIONAMENTO"/>
    <s v="LC108/109"/>
    <x v="1"/>
  </r>
  <r>
    <n v="2009003047"/>
    <s v="PLANO PREVITÁLIA"/>
    <s v="PLANO PREVITÁLIA"/>
    <x v="1"/>
    <s v="PETROS"/>
    <n v="98"/>
    <s v="ATIVO - EM FUNCIONAMENTO"/>
    <s v="LC108/109"/>
    <x v="0"/>
  </r>
  <r>
    <n v="2009003111"/>
    <s v="PLANO DE BENEFÍCIOS ICLPREV"/>
    <s v="ICL PREV"/>
    <x v="2"/>
    <s v="MULTIBRA"/>
    <n v="0"/>
    <e v="#N/A"/>
    <e v="#N/A"/>
    <x v="1"/>
  </r>
  <r>
    <n v="2009003292"/>
    <s v="PLANO DE BENEFÍCIOS DE CONTRIBUIÇÃO VARIÁVEL EQUATORIAL PIAUÍ"/>
    <s v="CV EQUATORIAL PIAUÍ"/>
    <x v="2"/>
    <s v="EQTPREV"/>
    <n v="493"/>
    <s v="ATIVO - EM FUNCIONAMENTO"/>
    <s v="LC109"/>
    <x v="3"/>
  </r>
  <r>
    <n v="2009003365"/>
    <s v="PLANO PREVIFIEA"/>
    <s v="PLANO PREVIFIEA"/>
    <x v="1"/>
    <s v="PREVISC"/>
    <n v="374"/>
    <s v="ATIVO - EM FUNCIONAMENTO"/>
    <s v="LC109"/>
    <x v="3"/>
  </r>
  <r>
    <n v="2009003519"/>
    <s v="PLANO DE APOSENTADORIA PREVI-CONTINENTAL"/>
    <s v="PLANO PREVI-CONTINENTAL"/>
    <x v="2"/>
    <s v="ICATUFMP"/>
    <n v="3192"/>
    <s v="ATIVO - EM FUNCIONAMENTO"/>
    <s v="LC109"/>
    <x v="1"/>
  </r>
  <r>
    <n v="2009003683"/>
    <s v="PLANO DE BENEFÍCIOS EXXONMOBIL I"/>
    <s v="PLANO DE BENEFÍCIOS EXXONMOBIL I"/>
    <x v="0"/>
    <s v="PREVIDEXXONMOBIL"/>
    <n v="4692"/>
    <s v="ATIVO - EM FUNCIONAMENTO"/>
    <s v="LC109"/>
    <x v="2"/>
  </r>
  <r>
    <n v="2009003756"/>
    <s v="PLANO DE BENEFICIOS PREVIDENCIÁRIOS Nº 01 - CD ELETROSUL"/>
    <s v="CD - ELETROSUL"/>
    <x v="1"/>
    <s v="ELOS"/>
    <n v="1606"/>
    <s v="ATIVO - EM FUNCIONAMENTO"/>
    <s v="LC109"/>
    <x v="3"/>
  </r>
  <r>
    <n v="2009003829"/>
    <s v="PLANO DE PREVIDÊNCIA FIBRAPREV"/>
    <s v="PLANO FIBRAPREV"/>
    <x v="2"/>
    <s v="MULTIPENSIONS"/>
    <n v="0"/>
    <e v="#N/A"/>
    <e v="#N/A"/>
    <x v="1"/>
  </r>
  <r>
    <n v="2010000129"/>
    <s v="PLANO EMERSONPREV"/>
    <s v="EMERSONPREV"/>
    <x v="1"/>
    <s v="IFM"/>
    <n v="295"/>
    <s v="ATIVO - EM FUNCIONAMENTO"/>
    <s v="LC109"/>
    <x v="1"/>
  </r>
  <r>
    <n v="2010000374"/>
    <s v="PLANO DE BENEFÍCIOS DE PREVIDÊNCIA COMPLEMENTAR DA UNIVERSIDADE CATÓLICA DE GOIÁS"/>
    <s v="SGC PREV"/>
    <x v="2"/>
    <s v="BB PREVIDENCIA"/>
    <n v="466"/>
    <s v="ATIVO - EM FUNCIONAMENTO"/>
    <s v="LC109"/>
    <x v="1"/>
  </r>
  <r>
    <n v="2010000447"/>
    <s v="PLANO GASPREV"/>
    <s v="PLANO GASPREV"/>
    <x v="1"/>
    <s v="PETROS"/>
    <n v="2585"/>
    <s v="ATIVO - EM FUNCIONAMENTO"/>
    <s v="LC108/109"/>
    <x v="0"/>
  </r>
  <r>
    <n v="2010000838"/>
    <s v="PLANO DE PREVIDÊNCIA DO CLUBE SALUTAR"/>
    <s v="SALUTARPREV"/>
    <x v="1"/>
    <s v="FUCAP"/>
    <n v="1696"/>
    <s v="ATIVO - EM FUNCIONAMENTO"/>
    <s v="LC109"/>
    <x v="2"/>
  </r>
  <r>
    <n v="2010001265"/>
    <s v="PLANO D DE BENEFÍCIOS PREVIDENCIÁRIOS"/>
    <s v="PLANO D"/>
    <x v="1"/>
    <s v="BRASLIGHT"/>
    <n v="8514"/>
    <s v="ATIVO - EM FUNCIONAMENTO"/>
    <s v="LC109"/>
    <x v="1"/>
  </r>
  <r>
    <n v="2010001338"/>
    <s v="PLANO DE APOSENTADORIA MJN PREV"/>
    <s v="PLANO MJN PREV"/>
    <x v="2"/>
    <s v="MULTIPREV"/>
    <n v="179"/>
    <s v="ATIVO - EM FUNCIONAMENTO"/>
    <s v="LC109"/>
    <x v="1"/>
  </r>
  <r>
    <n v="2010001419"/>
    <s v="PLANO DE CONTRIBUIÇÃO VARIÁVEL I"/>
    <s v="PLANO CV I"/>
    <x v="2"/>
    <s v="CAPEF"/>
    <n v="15820"/>
    <s v="ATIVO - EM FUNCIONAMENTO"/>
    <s v="LC108/109"/>
    <x v="1"/>
  </r>
  <r>
    <n v="2010001583"/>
    <s v="PLANO PETRO RG"/>
    <s v="PETRO_RG"/>
    <x v="1"/>
    <s v="PETROS"/>
    <n v="1167"/>
    <s v="ATIVO - EM FUNCIONAMENTO"/>
    <s v="LC108/109"/>
    <x v="0"/>
  </r>
  <r>
    <n v="2010001656"/>
    <s v="PLANO BAXTER CD"/>
    <s v="PLANO BAXTER CD"/>
    <x v="1"/>
    <s v="MULTIPREV"/>
    <n v="2351"/>
    <s v="ATIVO - EM FUNCIONAMENTO"/>
    <s v="LC109"/>
    <x v="1"/>
  </r>
  <r>
    <n v="2010001729"/>
    <s v="PLANO DE BENEFÍCIOS CD INVISTA"/>
    <s v="CD INVISTA"/>
    <x v="1"/>
    <s v="MULTIBRA"/>
    <n v="292"/>
    <s v="ATIVO - EM FUNCIONAMENTO"/>
    <s v="LC109"/>
    <x v="1"/>
  </r>
  <r>
    <n v="2010001818"/>
    <s v="PLANO DE BENEFÍCIOS PREVIDENCIÁRIOS- SIMECSPREVI"/>
    <s v="SIMECSPREVI"/>
    <x v="1"/>
    <s v="INDUSPREVI"/>
    <n v="18"/>
    <s v="ATIVO - EM FUNCIONAMENTO"/>
    <s v="LC109"/>
    <x v="3"/>
  </r>
  <r>
    <n v="2010001974"/>
    <s v="PLANO DE BENEFÍCIOS PREVIDENCIÁRIOS ANABBPREV 2"/>
    <s v="ANABBPREV 2"/>
    <x v="1"/>
    <s v="ANABBPREV"/>
    <n v="402"/>
    <s v="ATIVO - EM FUNCIONAMENTO"/>
    <s v="LC109"/>
    <x v="2"/>
  </r>
  <r>
    <n v="2010002083"/>
    <s v="PLANO DE BENEFÍCIOS"/>
    <s v="PLANO DE BENEFÍCIOS"/>
    <x v="1"/>
    <s v="PREVEME II"/>
    <n v="8415"/>
    <s v="ATIVO - EM FUNCIONAMENTO"/>
    <s v="LC109"/>
    <x v="2"/>
  </r>
  <r>
    <n v="2010002156"/>
    <s v="PLANO SABESPREV MAIS"/>
    <s v="SABESPREV MAIS"/>
    <x v="1"/>
    <s v="SABESPREV"/>
    <n v="25026"/>
    <s v="ATIVO - EM FUNCIONAMENTO"/>
    <s v="LC108/109"/>
    <x v="1"/>
  </r>
  <r>
    <n v="2010002229"/>
    <s v="PLANO DE BENEFÍCIOS NOVO PLANO COPASA"/>
    <s v="NOVO PLANO COPASA"/>
    <x v="1"/>
    <s v="FUNDAÇÃO LIBERTAS"/>
    <n v="10904"/>
    <s v="ATIVO - EM FUNCIONAMENTO"/>
    <s v="LC108/109"/>
    <x v="1"/>
  </r>
  <r>
    <n v="2010002318"/>
    <s v="PLANO DE BENEFÍCIOS MICRO PREV"/>
    <s v="MICRO PREV"/>
    <x v="1"/>
    <s v="SUL PREVIDÊNCIA"/>
    <n v="270"/>
    <s v="ATIVO - EM FUNCIONAMENTO"/>
    <s v="LC109"/>
    <x v="2"/>
  </r>
  <r>
    <n v="2010002474"/>
    <s v="PLANO COPASA SALDADO"/>
    <s v="PLANO COPASA SALDADO"/>
    <x v="0"/>
    <s v="FUNDAÇÃO LIBERTAS"/>
    <n v="4079"/>
    <s v="ATIVO - EM EXTINÇÃO"/>
    <s v="LC108/109"/>
    <x v="1"/>
  </r>
  <r>
    <n v="2010002547"/>
    <s v="PLANO LIQUIGÁS"/>
    <s v="PLANO LIQUIGÁS"/>
    <x v="1"/>
    <s v="PETROS"/>
    <n v="13536"/>
    <s v="ATIVO - EM FUNCIONAMENTO"/>
    <s v="LC108/109"/>
    <x v="0"/>
  </r>
  <r>
    <n v="2010002792"/>
    <s v="PLANO DE APOSENTADORIA CULTURA INGLESA"/>
    <s v="PLANO DE APOSENTADORIA CULTURA INGLESA"/>
    <x v="1"/>
    <s v="IFM"/>
    <n v="848"/>
    <s v="ATIVO - EM FUNCIONAMENTO"/>
    <s v="LC109"/>
    <x v="1"/>
  </r>
  <r>
    <n v="2010002938"/>
    <s v="PLANO DE APOSENTADORIA HUNTSMAN 3"/>
    <s v="HUNTSMAN 3"/>
    <x v="1"/>
    <s v="MULTIBRA"/>
    <n v="240"/>
    <s v="ATIVO - EM FUNCIONAMENTO"/>
    <s v="LC109"/>
    <x v="1"/>
  </r>
  <r>
    <n v="2010003047"/>
    <s v="PLANO DE BENEFÍCIOS IGARASSU PREV"/>
    <s v="IGARASSU PREV"/>
    <x v="1"/>
    <s v="BB PREVIDENCIA"/>
    <n v="317"/>
    <s v="ATIVO - EM FUNCIONAMENTO"/>
    <s v="LC109"/>
    <x v="1"/>
  </r>
  <r>
    <n v="2010003111"/>
    <s v="PLANO DE BENEFÍCIOS ORICA PREV"/>
    <s v="ORICA PREV"/>
    <x v="1"/>
    <s v="MULTIBRA"/>
    <n v="1485"/>
    <s v="ATIVO - EM FUNCIONAMENTO"/>
    <s v="LC109"/>
    <x v="1"/>
  </r>
  <r>
    <n v="2010003292"/>
    <s v="PLANO MISTO DE BENEFICIO SALDADO"/>
    <s v="PLANO MISTO SALDADO"/>
    <x v="2"/>
    <s v="BB PREVIDENCIA"/>
    <n v="900"/>
    <s v="ATIVO - EM EXTINÇÃO"/>
    <s v="LC109"/>
    <x v="1"/>
  </r>
  <r>
    <n v="2010003365"/>
    <s v="PLANO SALDADO DE BENEFICIO DEFINIDO"/>
    <s v="PLANO BD SALDADO"/>
    <x v="0"/>
    <s v="BB PREVIDENCIA"/>
    <n v="1226"/>
    <s v="ATIVO - EM EXTINÇÃO"/>
    <s v="LC109"/>
    <x v="1"/>
  </r>
  <r>
    <n v="2010003438"/>
    <s v="PLANO PREV AMAZONIA"/>
    <s v="PREV AMAZONIA"/>
    <x v="2"/>
    <s v="BB PREVIDENCIA"/>
    <n v="3243"/>
    <s v="ATIVO - EM FUNCIONAMENTO"/>
    <s v="LC109"/>
    <x v="1"/>
  </r>
  <r>
    <n v="2010003683"/>
    <s v="PLANO MOEDAPREV"/>
    <s v="MOEDAPREV"/>
    <x v="2"/>
    <s v="CIFRAO"/>
    <n v="2121"/>
    <s v="ATIVO - EM FUNCIONAMENTO"/>
    <s v="LC108/109"/>
    <x v="2"/>
  </r>
  <r>
    <n v="2010003756"/>
    <s v="PLANO DE APOSENTADORIA COMPLEMENTAR"/>
    <s v="PLANO DE APOSENTADORIA"/>
    <x v="1"/>
    <s v="TOYOTA PREVI"/>
    <n v="12184"/>
    <s v="ATIVO - EM FUNCIONAMENTO"/>
    <s v="LC109"/>
    <x v="2"/>
  </r>
  <r>
    <n v="2010003829"/>
    <s v="PLANO DE BENEFÍCIOS CPIC"/>
    <s v="CPIC"/>
    <x v="1"/>
    <s v="MULTIBRA"/>
    <n v="674"/>
    <s v="ATIVO - EM FUNCIONAMENTO"/>
    <s v="LC109"/>
    <x v="1"/>
  </r>
  <r>
    <n v="2010004019"/>
    <s v="PLANO SULGASPREV"/>
    <s v="PLANO SULGASPREV"/>
    <x v="1"/>
    <s v="PETROS"/>
    <n v="335"/>
    <s v="ATIVO - EM FUNCIONAMENTO"/>
    <s v="LC108/109"/>
    <x v="0"/>
  </r>
  <r>
    <n v="2010004183"/>
    <s v="PLANO PREVTRAN"/>
    <s v="PREVTRAN"/>
    <x v="1"/>
    <s v="MONGERAL"/>
    <n v="312"/>
    <s v="ATIVO - EM FUNCIONAMENTO"/>
    <s v="LC109"/>
    <x v="2"/>
  </r>
  <r>
    <n v="2010004256"/>
    <s v="FAMÍLIA PREVIDÊNCIA ASSOCIATIVO"/>
    <s v="FAMÍLIA PREVIDÊNCIA ASSOCIATIVO(FAMÍLIA)"/>
    <x v="1"/>
    <s v="FAMILIA PREVIDENCIA"/>
    <n v="16485"/>
    <s v="ATIVO - EM FUNCIONAMENTO"/>
    <s v="LC109"/>
    <x v="1"/>
  </r>
  <r>
    <n v="2010004329"/>
    <s v="PLANO DE BENEFÍCIOS I"/>
    <s v="PLANO DE BENEFÍCIOS I"/>
    <x v="1"/>
    <s v="MÚTUOPREV"/>
    <n v="446"/>
    <s v="ATIVO - EM FUNCIONAMENTO"/>
    <s v="LC109"/>
    <x v="2"/>
  </r>
  <r>
    <n v="2010004418"/>
    <s v="PLANO DE PREVIDÊNCIA REDECARD"/>
    <s v="REDECARD"/>
    <x v="1"/>
    <s v="ITAU UNIBANCO"/>
    <n v="887"/>
    <s v="ATIVO - EM EXTINÇÃO"/>
    <s v="LC109"/>
    <x v="0"/>
  </r>
  <r>
    <n v="2010004574"/>
    <s v="PLANO DE BENEFÍCIO II"/>
    <s v="PLANO DE BENEFÍCIOS II"/>
    <x v="1"/>
    <s v="MÚTUOPREV"/>
    <n v="27079"/>
    <s v="ATIVO - EM EXTINÇÃO"/>
    <s v="LC109"/>
    <x v="2"/>
  </r>
  <r>
    <n v="2010004647"/>
    <s v="PLANO DE BENEFÍCIOS CELPREV"/>
    <s v="CELPREV"/>
    <x v="2"/>
    <s v="MULTIBRA INSTITUIDOR"/>
    <n v="25"/>
    <e v="#N/A"/>
    <e v="#N/A"/>
    <x v="2"/>
  </r>
  <r>
    <n v="2010004711"/>
    <s v="PLANO DE BENEFÍCIOS GE AVIATION"/>
    <s v="GE AVIATION"/>
    <x v="2"/>
    <s v="GEBSA-PREV"/>
    <n v="25"/>
    <s v="ATIVO - EM EXTINÇÃO"/>
    <s v="LC109"/>
    <x v="3"/>
  </r>
  <r>
    <n v="2010004965"/>
    <s v="PLANO DE APOSENTADORIA PETROCOQUE"/>
    <s v="PETROCOQUE II"/>
    <x v="2"/>
    <s v="MULTIBRA"/>
    <n v="450"/>
    <s v="ATIVO - EM FUNCIONAMENTO"/>
    <s v="LC109"/>
    <x v="1"/>
  </r>
  <r>
    <n v="2010005074"/>
    <s v="PLANO DE BENEFÍCIOS PRODUQUÍMICA-NE PREV"/>
    <s v="PRODUQUÍMICA-NE PREV"/>
    <x v="1"/>
    <s v="BB PREVIDENCIA"/>
    <n v="212"/>
    <s v="ATIVO - EM EXTINÇÃO"/>
    <s v="LC109"/>
    <x v="1"/>
  </r>
  <r>
    <n v="2010005211"/>
    <s v="PLANO DE BENEFÍCIOS PREV FUPF CD"/>
    <s v="PREV FUPF CD"/>
    <x v="1"/>
    <s v="BB PREVIDENCIA"/>
    <n v="2328"/>
    <s v="ATIVO - EM EXTINÇÃO"/>
    <s v="LC109"/>
    <x v="1"/>
  </r>
  <r>
    <n v="2010005392"/>
    <s v="PLANO DE BENEFÍCIOS PREVIDENCIÁRIOS DOS MINISTROS RELIGIOSOS DA ASSEMBLÉIA DE DEUS"/>
    <s v="PLANO CIADPREV"/>
    <x v="1"/>
    <s v="SUL PREVIDÊNCIA"/>
    <n v="3320"/>
    <s v="ATIVO - EM FUNCIONAMENTO"/>
    <s v="LC109"/>
    <x v="2"/>
  </r>
  <r>
    <n v="2010005465"/>
    <s v="PLANO DE BENEFÍCIOS BNY MELLON"/>
    <s v="PLANO BNY MELLON"/>
    <x v="0"/>
    <s v="ICATUFMP"/>
    <n v="11"/>
    <s v="ATIVO - EM EXTINÇÃO"/>
    <s v="LC109"/>
    <x v="1"/>
  </r>
  <r>
    <n v="2010005538"/>
    <s v="REGULAMENTO DO PLANO DE BENEFÍCIOS CARGILLPREV"/>
    <s v="PLANO CARGILLPREV"/>
    <x v="1"/>
    <s v="CARGILLPREV"/>
    <n v="16001"/>
    <s v="ATIVO - EM FUNCIONAMENTO"/>
    <s v="LC109"/>
    <x v="3"/>
  </r>
  <r>
    <n v="2010005783"/>
    <s v="PLANO DE BENEFÍCIOS ATENTO"/>
    <s v="ATENTO"/>
    <x v="1"/>
    <s v="MULTIPREV"/>
    <n v="841"/>
    <s v="ATIVO - EM FUNCIONAMENTO"/>
    <s v="LC109"/>
    <x v="1"/>
  </r>
  <r>
    <n v="2010005856"/>
    <s v="PLANO II DE BENEFÍCIOS METRÔ RIO"/>
    <s v="PLANO II METRÔ RIO"/>
    <x v="1"/>
    <s v="MULTIPENSIONS"/>
    <n v="1048"/>
    <s v="ATIVO - EM FUNCIONAMENTO"/>
    <s v="LC109"/>
    <x v="1"/>
  </r>
  <r>
    <n v="2010005929"/>
    <s v="PLANO GAMA DE BENEFÍCIOS PREVIDENCIÁRIOS"/>
    <s v="GAMA"/>
    <x v="1"/>
    <s v="IAJA"/>
    <n v="9579"/>
    <s v="ATIVO - EM FUNCIONAMENTO"/>
    <s v="LC109"/>
    <x v="3"/>
  </r>
  <r>
    <n v="2011000165"/>
    <s v="PLANO DE BENEFÍCIOS PREVIDENCIÁRIOS - BDMG CV"/>
    <s v="PLANO CV"/>
    <x v="2"/>
    <s v="DESBAN"/>
    <n v="237"/>
    <s v="ATIVO - EM FUNCIONAMENTO"/>
    <s v="LC108/109"/>
    <x v="3"/>
  </r>
  <r>
    <n v="2011000238"/>
    <s v="PLANO DE APOSENTADORIA NTNPREV"/>
    <s v="PLANO NTNPREV"/>
    <x v="2"/>
    <s v="MULTIBRA"/>
    <n v="106"/>
    <s v="ATIVO - EM EXTINÇÃO"/>
    <s v="LC109"/>
    <x v="1"/>
  </r>
  <r>
    <n v="2011000319"/>
    <s v="MAISPREV"/>
    <s v="MAISPREV"/>
    <x v="2"/>
    <s v="FUMPRESC"/>
    <n v="1591"/>
    <s v="ATIVO - EM FUNCIONAMENTO"/>
    <s v="LC108/109"/>
    <x v="2"/>
  </r>
  <r>
    <n v="2011000483"/>
    <s v="PLANO ACRICEL DE APOSENTADORIA"/>
    <s v="ACRICELPREV"/>
    <x v="1"/>
    <s v="MULTIBRA"/>
    <n v="529"/>
    <s v="ATIVO - EM FUNCIONAMENTO"/>
    <s v="LC109"/>
    <x v="1"/>
  </r>
  <r>
    <n v="2011000556"/>
    <s v="PLANO DE BENEFICIO PRECE-CV"/>
    <s v="PRECE-CV"/>
    <x v="2"/>
    <s v="PRECE"/>
    <n v="7400"/>
    <s v="ATIVO - EM EXTINÇÃO"/>
    <s v="LC108/109"/>
    <x v="3"/>
  </r>
  <r>
    <n v="2011000629"/>
    <s v="PLANO DE APOSENTADORIA RAIZ"/>
    <s v="RAIZPREV"/>
    <x v="2"/>
    <s v="RAIZPREV"/>
    <n v="66709"/>
    <s v="ATIVO - EM FUNCIONAMENTO"/>
    <s v="LC109"/>
    <x v="3"/>
  </r>
  <r>
    <n v="2011000874"/>
    <s v="PLANO DE BENEFÍCIO DEFINIDO CENTRUS"/>
    <s v="PBDC"/>
    <x v="0"/>
    <s v="CENTRUS"/>
    <n v="274"/>
    <s v="ATIVO - EM EXTINÇÃO"/>
    <s v="LC108/109"/>
    <x v="3"/>
  </r>
  <r>
    <n v="2011000947"/>
    <s v="PLANO DE APOSENTADORIA FUTURA II"/>
    <s v="PLANO DE APOSENTADORIA FUTURA II"/>
    <x v="2"/>
    <s v="FUTURA II"/>
    <n v="14536"/>
    <s v="ATIVO - EM FUNCIONAMENTO"/>
    <s v="LC109"/>
    <x v="2"/>
  </r>
  <r>
    <n v="2011001129"/>
    <s v="PLANO DE BENEFÍCIOS UNIGEL PREV"/>
    <s v="UNIGEL PREV"/>
    <x v="2"/>
    <s v="MULTIBRA"/>
    <n v="3289"/>
    <s v="ATIVO - EM FUNCIONAMENTO"/>
    <s v="LC109"/>
    <x v="1"/>
  </r>
  <r>
    <n v="2011001218"/>
    <s v="PLANO DE BENEFÍCIOS CDPREV"/>
    <s v="PLANO CDPREV"/>
    <x v="1"/>
    <s v="FUNDAÇÃO LIBERTAS"/>
    <n v="189"/>
    <s v="ATIVO - EM FUNCIONAMENTO"/>
    <s v="LC108/109"/>
    <x v="1"/>
  </r>
  <r>
    <n v="2011001511"/>
    <s v="PLANO DE BENEFÍCIOS ENERGISA RONDÔNIA"/>
    <s v="ENERGISA RONDÔNIA"/>
    <x v="1"/>
    <s v="ENERGISAPREV"/>
    <n v="250"/>
    <s v="ATIVO - EM EXTINÇÃO"/>
    <s v="LC109"/>
    <x v="3"/>
  </r>
  <r>
    <n v="2011001692"/>
    <s v="PLANO DE BENEFÍCIOS III"/>
    <s v="PLANO III"/>
    <x v="1"/>
    <s v="BRF PREVIDÊNCIA"/>
    <n v="135346"/>
    <s v="ATIVO - EM FUNCIONAMENTO"/>
    <s v="LC109"/>
    <x v="1"/>
  </r>
  <r>
    <n v="2011001765"/>
    <s v="PLENOPREV"/>
    <s v="PLENOPREV"/>
    <x v="1"/>
    <s v="SUL PREVIDÊNCIA"/>
    <n v="1677"/>
    <s v="ATIVO - EM FUNCIONAMENTO"/>
    <s v="LC109"/>
    <x v="2"/>
  </r>
  <r>
    <n v="2011001838"/>
    <s v="PLANO DE CONTRIBUIÇÃO DEFINIDA"/>
    <s v="MARCOPREV"/>
    <x v="1"/>
    <s v="MARCOPREV"/>
    <n v="7521"/>
    <s v="ATIVO - EM FUNCIONAMENTO"/>
    <s v="LC109"/>
    <x v="2"/>
  </r>
  <r>
    <n v="2011001919"/>
    <s v="PLANO DE BENEFÍCIOS VISÃO TELEFÔNICA"/>
    <s v="PLANO DE BENEFÍCIOS VISÃO TELEFÔNICA"/>
    <x v="1"/>
    <s v="VISÃO PREV"/>
    <n v="24292"/>
    <s v="ATIVO - EM EXTINÇÃO"/>
    <s v="LC109"/>
    <x v="1"/>
  </r>
  <r>
    <n v="2011002011"/>
    <s v="PLANO DE BENEFÍCIOS PREVMETAL II"/>
    <s v="PREVMETAL II"/>
    <x v="1"/>
    <s v="MULTIBRA"/>
    <n v="2144"/>
    <s v="ATIVO - EM FUNCIONAMENTO"/>
    <s v="LC109"/>
    <x v="1"/>
  </r>
  <r>
    <n v="2011002192"/>
    <s v="PLANO PREV-MOSAIC 1"/>
    <s v="PREV-MOSAIC 1"/>
    <x v="2"/>
    <s v="VALIA"/>
    <n v="1978"/>
    <s v="ATIVO - EM FUNCIONAMENTO"/>
    <s v="LC109"/>
    <x v="0"/>
  </r>
  <r>
    <n v="2011002265"/>
    <s v="PLANO PREV-MOSAIC 2"/>
    <s v="PREV-MOSAIC 2"/>
    <x v="1"/>
    <s v="VALIA"/>
    <n v="5934"/>
    <s v="ATIVO - EM FUNCIONAMENTO"/>
    <s v="LC109"/>
    <x v="0"/>
  </r>
  <r>
    <n v="2011002338"/>
    <s v="PLANO DE APOSENTADORIA SIG PREV"/>
    <s v="SIG PREV"/>
    <x v="1"/>
    <s v="MULTIBRA"/>
    <n v="658"/>
    <s v="ATIVO - EM FUNCIONAMENTO"/>
    <s v="LC109"/>
    <x v="1"/>
  </r>
  <r>
    <n v="2011002419"/>
    <s v="PLANO DE BENEFÍCIOS PREVIDENCIÁRIOS DOS MILITARES ESTADUAIS ¿ PLANO ABEPOM PREVIDÊNCIA"/>
    <s v="ABEPOM PREVIDÊNCIA"/>
    <x v="1"/>
    <s v="MONGERAL"/>
    <n v="1730"/>
    <s v="ATIVO - EM TRANSFERÊNCIA DE GERENCIAMENTO"/>
    <s v="LC109"/>
    <x v="2"/>
  </r>
  <r>
    <n v="2012000274"/>
    <s v="PLANO DE BENEFÍCIOS VALE FERTILIZANTES"/>
    <s v="PLANO DE BENEFÍCIOS VALE FERTILIZANTES"/>
    <x v="2"/>
    <s v="VALIA"/>
    <n v="2231"/>
    <s v="ATIVO - EM EXTINÇÃO"/>
    <s v="LC109"/>
    <x v="0"/>
  </r>
  <r>
    <n v="2012000347"/>
    <s v="PLANO DE APOSENTADORIA METALSA"/>
    <s v="METALSA"/>
    <x v="2"/>
    <s v="ICATUFMP"/>
    <n v="527"/>
    <s v="ATIVO - EM FUNCIONAMENTO"/>
    <s v="LC109"/>
    <x v="1"/>
  </r>
  <r>
    <n v="2012000592"/>
    <s v="PLANO DE APOSENTADORIA BROOKFIELD INCORPORAÇÕES"/>
    <s v="PLANO BROOKFIELD INCORPORAÇÕES"/>
    <x v="1"/>
    <s v="MULTIPENSIONS"/>
    <n v="807"/>
    <s v="ATIVO - EM FUNCIONAMENTO"/>
    <s v="LC109"/>
    <x v="1"/>
  </r>
  <r>
    <n v="2012000665"/>
    <s v="PLANO DE BENEFÍCIOS BBPREV REALIZE+"/>
    <s v="BBPREV REALIZE+"/>
    <x v="1"/>
    <s v="BB PREVIDENCIA"/>
    <n v="1809"/>
    <s v="ATIVO - EM FUNCIONAMENTO"/>
    <s v="LC109"/>
    <x v="1"/>
  </r>
  <r>
    <n v="2012000738"/>
    <s v="PLANO TAESA DE BENEFICIOS PREVIDENCIARIOS"/>
    <s v="TAESAPREV"/>
    <x v="1"/>
    <s v="FORLUZ"/>
    <n v="1442"/>
    <s v="ATIVO - EM FUNCIONAMENTO"/>
    <s v="LC108/109"/>
    <x v="0"/>
  </r>
  <r>
    <n v="2012000819"/>
    <s v="PLANO ASSOCIATIVO INFRAPREV FAMÍLIA"/>
    <s v="PAI I"/>
    <x v="1"/>
    <s v="INFRAPREV"/>
    <n v="223"/>
    <s v="ATIVO - EM FUNCIONAMENTO"/>
    <s v="LC108/109"/>
    <x v="1"/>
  </r>
  <r>
    <n v="2012000983"/>
    <s v="PLANO DE BENEFICIOS OJIPREV"/>
    <s v="OJIPREV"/>
    <x v="1"/>
    <s v="MULTIPREV"/>
    <n v="426"/>
    <s v="ATIVO - EM FUNCIONAMENTO"/>
    <s v="LC109"/>
    <x v="1"/>
  </r>
  <r>
    <n v="2012001092"/>
    <s v="PLANO DE APOSENTADORIA MARSPREV"/>
    <s v="MARSPREV"/>
    <x v="2"/>
    <s v="MULTIPREV"/>
    <n v="3381"/>
    <s v="ATIVO - EM FUNCIONAMENTO"/>
    <s v="LC109"/>
    <x v="1"/>
  </r>
  <r>
    <n v="2012001165"/>
    <s v="PLANO DE APOSENTADORIA BAKER HUGHES"/>
    <s v="BAKER HUGHES"/>
    <x v="1"/>
    <s v="MULTIPREV"/>
    <n v="998"/>
    <s v="ATIVO - EM FUNCIONAMENTO"/>
    <s v="LC109"/>
    <x v="1"/>
  </r>
  <r>
    <n v="2012001238"/>
    <s v="PLANO CONTÁBIL PREV"/>
    <s v="CONTÁBIL PREV"/>
    <x v="1"/>
    <s v="MONGERAL"/>
    <n v="203"/>
    <s v="ATIVO - EM FUNCIONAMENTO"/>
    <s v="LC109"/>
    <x v="2"/>
  </r>
  <r>
    <n v="2012001319"/>
    <s v="PLANO TPREV- TRELLEBORG PREVIDÊNCIA"/>
    <s v="TPREV"/>
    <x v="2"/>
    <s v="MULTIPREV"/>
    <n v="36"/>
    <s v="ATIVO - EM FUNCIONAMENTO"/>
    <s v="LC109"/>
    <x v="1"/>
  </r>
  <r>
    <n v="2012001483"/>
    <s v="PLANO DE BENEFÍCIOS JBT"/>
    <s v="JBT"/>
    <x v="1"/>
    <s v="IFM"/>
    <n v="897"/>
    <s v="ATIVO - EM FUNCIONAMENTO"/>
    <s v="LC109"/>
    <x v="1"/>
  </r>
  <r>
    <n v="2012001629"/>
    <s v="PLANO DE BENEFÍCIOS DENTALUNIPREV"/>
    <s v="PLANO DENTALUNIPREV"/>
    <x v="1"/>
    <s v="MAIS FUTURO"/>
    <n v="4569"/>
    <s v="ATIVO - EM FUNCIONAMENTO"/>
    <s v="LC109"/>
    <x v="2"/>
  </r>
  <r>
    <n v="2012001718"/>
    <s v="PLANO DE BENEFICIOS CD-02"/>
    <s v="PB CD-02"/>
    <x v="1"/>
    <s v="REGIUS"/>
    <n v="1305"/>
    <s v="ATIVO - EM FUNCIONAMENTO"/>
    <s v="LC108/109"/>
    <x v="1"/>
  </r>
  <r>
    <n v="2012001874"/>
    <s v="PLANO COOPERATIVO DE PREVIDÊNCIA MAIS FUTURO"/>
    <s v="MAIS FUTURO(FAMÍLIA)"/>
    <x v="1"/>
    <s v="MAIS FUTURO"/>
    <n v="3627"/>
    <s v="ATIVO - EM FUNCIONAMENTO"/>
    <s v="LC109"/>
    <x v="2"/>
  </r>
  <r>
    <n v="2012001947"/>
    <s v="PLANO DE BENEFÍCIOS PRODEMGEPREV"/>
    <s v="PRODEMGEPREV"/>
    <x v="1"/>
    <s v="FUNDAÇÃO LIBERTAS"/>
    <n v="1104"/>
    <s v="ATIVO - EM FUNCIONAMENTO"/>
    <s v="LC108/109"/>
    <x v="1"/>
  </r>
  <r>
    <n v="2012002056"/>
    <s v="PLANO DE BENEFÍCIOS FITPREV DE CONTRIBUIÇÃO DEFINIDA"/>
    <s v="FITPREV"/>
    <x v="1"/>
    <s v="MULTIPENSIONS"/>
    <n v="287"/>
    <s v="ATIVO - EM FUNCIONAMENTO"/>
    <s v="LC109"/>
    <x v="1"/>
  </r>
  <r>
    <n v="2013000138"/>
    <s v="PLANO DE BENEFÍCIOS PREVCOM RP"/>
    <s v="PREVCOM RP (SERVIDOR)"/>
    <x v="1"/>
    <s v="SP-PREVCOM"/>
    <n v="5350"/>
    <s v="ATIVO - EM FUNCIONAMENTO"/>
    <s v="LC108/109"/>
    <x v="1"/>
  </r>
  <r>
    <n v="2013000219"/>
    <s v="PLANO DE BENEFÍCIOS PREVCOM RG"/>
    <s v="PREVCOM RG (SERVIDOR)"/>
    <x v="1"/>
    <s v="SP-PREVCOM"/>
    <n v="20483"/>
    <s v="ATIVO - EM FUNCIONAMENTO"/>
    <s v="LC108/109"/>
    <x v="1"/>
  </r>
  <r>
    <n v="2013000383"/>
    <s v="PLANO EXECUTIVO FEDERAL"/>
    <s v="EXECPREV (SERVIDOR)"/>
    <x v="1"/>
    <s v="FUNPRESP-EXE"/>
    <n v="109139"/>
    <s v="ATIVO - EM FUNCIONAMENTO"/>
    <s v="LC108/109"/>
    <x v="1"/>
  </r>
  <r>
    <n v="2013000456"/>
    <s v="PLANO DE BENEFÍCIOS APEXPREV"/>
    <s v="APEXPREV"/>
    <x v="1"/>
    <s v="BB PREVIDENCIA"/>
    <n v="654"/>
    <s v="ATIVO - EM FUNCIONAMENTO"/>
    <s v="LC109"/>
    <x v="1"/>
  </r>
  <r>
    <n v="2013000529"/>
    <s v="PLANO DE BENEFÍCIOS NITRO PREV"/>
    <s v="NITRO PREV"/>
    <x v="1"/>
    <s v="IFM"/>
    <n v="446"/>
    <s v="ATIVO - EM FUNCIONAMENTO"/>
    <s v="LC109"/>
    <x v="1"/>
  </r>
  <r>
    <n v="2013000618"/>
    <s v="PLANO DE BENEFÍCIOS DO PODER LEGISLATIVO FEDERAL"/>
    <s v="LEGISPREV (SERVIDOR)"/>
    <x v="1"/>
    <s v="FUNPRESP-EXE"/>
    <n v="2998"/>
    <s v="ATIVO - EM FUNCIONAMENTO"/>
    <s v="LC108/109"/>
    <x v="1"/>
  </r>
  <r>
    <n v="2013000847"/>
    <s v="PLANO DE BENEFÍCIOS II"/>
    <s v="PLANO MISTO"/>
    <x v="1"/>
    <s v="SAO FRANCISCO"/>
    <n v="2177"/>
    <s v="ATIVO - EM FUNCIONAMENTO"/>
    <s v="LC108/109"/>
    <x v="3"/>
  </r>
  <r>
    <n v="2013000911"/>
    <s v="PLANO DE BENEFÍCIOS ABDI-FLEXCERES"/>
    <s v="ABDI-FLEXCERES"/>
    <x v="1"/>
    <s v="CERES"/>
    <n v="151"/>
    <s v="ATIVO - EM FUNCIONAMENTO"/>
    <s v="LC108/109"/>
    <x v="1"/>
  </r>
  <r>
    <n v="2013001029"/>
    <s v="PLANO DE BENEFÍCIOS HEIPREV"/>
    <s v="PLANO HEIPREV"/>
    <x v="1"/>
    <s v="MULTIBRA"/>
    <n v="18098"/>
    <s v="ATIVO - EM FUNCIONAMENTO"/>
    <s v="LC109"/>
    <x v="1"/>
  </r>
  <r>
    <n v="2013001118"/>
    <s v="PLANO DE APOSENTADORIA SIAS"/>
    <s v="PREVSIAS"/>
    <x v="1"/>
    <s v="SIAS"/>
    <n v="1479"/>
    <s v="ATIVO - EM FUNCIONAMENTO"/>
    <s v="LC108/109"/>
    <x v="2"/>
  </r>
  <r>
    <n v="2013001274"/>
    <s v="PLANO DE BENEFÍCIOS SESI-PIPREV"/>
    <s v="SESI-PIPREV"/>
    <x v="1"/>
    <s v="PREVISC"/>
    <n v="548"/>
    <s v="ATIVO - EM FUNCIONAMENTO"/>
    <s v="LC109"/>
    <x v="3"/>
  </r>
  <r>
    <n v="2013001347"/>
    <s v="PLANO DE BENEFÍCIOS RJPREV-CD"/>
    <s v="RJPREV-CD (SERVIDOR)"/>
    <x v="1"/>
    <s v="RJPREV"/>
    <n v="6609"/>
    <s v="ATIVO - EM FUNCIONAMENTO"/>
    <s v="LC108/109"/>
    <x v="2"/>
  </r>
  <r>
    <n v="2013001411"/>
    <s v="PLANO CBSPREV"/>
    <s v="CBSPREV"/>
    <x v="1"/>
    <s v="CBS"/>
    <n v="29936"/>
    <s v="ATIVO - EM FUNCIONAMENTO"/>
    <s v="LC109"/>
    <x v="1"/>
  </r>
  <r>
    <n v="2013001592"/>
    <s v="PLANO DE APOSENTADORIA INOVAPREV"/>
    <s v="INOVAPREV"/>
    <x v="1"/>
    <s v="SISTEL"/>
    <n v="2468"/>
    <s v="ATIVO - EM FUNCIONAMENTO"/>
    <s v="LC109"/>
    <x v="1"/>
  </r>
  <r>
    <n v="2013001665"/>
    <s v="PLANO DE BENEFÍCIOS CODEMIG PREV"/>
    <s v="PLANO CODEMIG PREV"/>
    <x v="1"/>
    <s v="FUNDAÇÃO LIBERTAS"/>
    <n v="198"/>
    <s v="ATIVO - EM FUNCIONAMENTO"/>
    <s v="LC108/109"/>
    <x v="1"/>
  </r>
  <r>
    <n v="2013001738"/>
    <s v="PLANO DE BENEFÍCIOS DO JUDICIÁRIO DA UNIÃO, DO MINISTÉRIO PÚBLICO DA UNIÃO E DO CONSELHO NACIONAL DO"/>
    <s v="JUSMP-PREV (SERVIDOR)"/>
    <x v="1"/>
    <s v="FUNPRESP-JUD"/>
    <n v="38337"/>
    <s v="ATIVO - EM FUNCIONAMENTO"/>
    <s v="LC108/109"/>
    <x v="1"/>
  </r>
  <r>
    <n v="2013001819"/>
    <s v="PLANO DE APOSENTADORIA AB FREIOS"/>
    <s v="AB FREIOS"/>
    <x v="2"/>
    <s v="MULTIBRA"/>
    <n v="278"/>
    <s v="ATIVO - EM FUNCIONAMENTO"/>
    <s v="LC109"/>
    <x v="1"/>
  </r>
  <r>
    <n v="2013001983"/>
    <s v="PLANO DE BENEFÍCIOS CARESTREAMPREV"/>
    <s v="CARESTREAMPREV"/>
    <x v="2"/>
    <s v="ICATUFMP"/>
    <n v="144"/>
    <s v="ATIVO - EM FUNCIONAMENTO"/>
    <s v="LC109"/>
    <x v="1"/>
  </r>
  <r>
    <n v="2013002092"/>
    <s v="PLANO DE BENEFÍCIOS PREVCOM RG - UNIS"/>
    <s v="PREVCOM RG UNIS (SERVIDOR)"/>
    <x v="1"/>
    <s v="SP-PREVCOM"/>
    <n v="8598"/>
    <s v="ATIVO - EM FUNCIONAMENTO"/>
    <s v="LC108/109"/>
    <x v="1"/>
  </r>
  <r>
    <n v="2013002165"/>
    <s v="PLANO DE BENEFICIO SALDADO"/>
    <s v="PBS"/>
    <x v="0"/>
    <s v="BANRISUL/FBSS"/>
    <n v="5041"/>
    <s v="ATIVO - EM FUNCIONAMENTO"/>
    <s v="LC108/109"/>
    <x v="1"/>
  </r>
  <r>
    <n v="2013002238"/>
    <s v="PLANO DE BENEFICIOS FBPREV II"/>
    <s v="FBPREV II"/>
    <x v="2"/>
    <s v="BANRISUL/FBSS"/>
    <n v="9575"/>
    <s v="ATIVO - EM FUNCIONAMENTO"/>
    <s v="LC108/109"/>
    <x v="1"/>
  </r>
  <r>
    <n v="2014000174"/>
    <s v="PLANO DE APOSENTADORIA NESTLE"/>
    <s v="PAN"/>
    <x v="1"/>
    <s v="FUNEPP"/>
    <n v="19651"/>
    <s v="ATIVO - EM FUNCIONAMENTO"/>
    <s v="LC109"/>
    <x v="3"/>
  </r>
  <r>
    <n v="2014000247"/>
    <s v="PLANO DE APOSENTADORIA HMB PREV"/>
    <s v="HMB PREV"/>
    <x v="1"/>
    <s v="MULTIPREV"/>
    <n v="3170"/>
    <s v="ATIVO - EM FUNCIONAMENTO"/>
    <s v="LC109"/>
    <x v="1"/>
  </r>
  <r>
    <n v="2014000311"/>
    <s v="PLANO DE BENEFÍCIOS DOS SERVIDORES PÚBLICOS DO ESTADO DO ESPÍRITO SANTO"/>
    <s v="PREVES SE (SERVIDOR)"/>
    <x v="1"/>
    <s v="PREVES"/>
    <n v="4810"/>
    <s v="ATIVO - EM FUNCIONAMENTO"/>
    <s v="LC108/109"/>
    <x v="2"/>
  </r>
  <r>
    <n v="2014000492"/>
    <s v="PLANO DE BENEFICIOS ZOETIS PREV"/>
    <s v="ZOETIS PREV"/>
    <x v="2"/>
    <s v="MERCERPREV"/>
    <n v="2087"/>
    <s v="ATIVO - EM FUNCIONAMENTO"/>
    <s v="LC109"/>
    <x v="2"/>
  </r>
  <r>
    <n v="2014000638"/>
    <s v="PLANO UNIMED DE PREVIDÊNCIA"/>
    <s v="PLANO UNIMED"/>
    <x v="1"/>
    <s v="MULTICOOP"/>
    <n v="1329"/>
    <s v="ATIVO - EM FUNCIONAMENTO"/>
    <s v="LC109"/>
    <x v="3"/>
  </r>
  <r>
    <n v="2014000719"/>
    <s v="PLANO AKER SOLUTIONS PREV"/>
    <s v="AKER PREV"/>
    <x v="1"/>
    <s v="MULTIPREV"/>
    <n v="1374"/>
    <s v="ATIVO - EM FUNCIONAMENTO"/>
    <s v="LC109"/>
    <x v="1"/>
  </r>
  <r>
    <n v="2014000883"/>
    <s v="PLANO DE BENEFÍCIOS EMATERDF-FLEXCERES"/>
    <s v="EMATERDF-FLEXCERES"/>
    <x v="2"/>
    <s v="CERES"/>
    <n v="510"/>
    <s v="ATIVO - EM FUNCIONAMENTO"/>
    <s v="LC108/109"/>
    <x v="1"/>
  </r>
  <r>
    <n v="2014001065"/>
    <s v="PLANO DE APOSENTADORIA MOTOROLA SOLUTIONS"/>
    <s v="PLANO DE APOSENTADORIA MOTOROLA SOLUTION"/>
    <x v="1"/>
    <s v="MAIS VIDA PREV"/>
    <n v="551"/>
    <s v="ATIVO - EM FUNCIONAMENTO"/>
    <s v="LC109"/>
    <x v="2"/>
  </r>
  <r>
    <n v="2014001219"/>
    <s v="PLANO DE APOSENTADORIA PROGRAMADA II"/>
    <s v="PAP II"/>
    <x v="2"/>
    <s v="FUNEPP"/>
    <n v="1868"/>
    <s v="ATIVO - EM FUNCIONAMENTO"/>
    <s v="LC109"/>
    <x v="3"/>
  </r>
  <r>
    <n v="2014001383"/>
    <s v="PLANO  PRODEMGE SALDADO"/>
    <s v="PSP"/>
    <x v="0"/>
    <s v="FUNDAÇÃO LIBERTAS"/>
    <n v="211"/>
    <s v="ATIVO - EM EXTINÇÃO"/>
    <s v="LC108/109"/>
    <x v="1"/>
  </r>
  <r>
    <n v="2014001456"/>
    <s v="PLANO DE BENEFÍCIOS CONFORTPREV"/>
    <s v="CONFORTPREV"/>
    <x v="1"/>
    <s v="PREVSOMPO"/>
    <n v="1785"/>
    <s v="ATIVO - EM FUNCIONAMENTO"/>
    <s v="LC109"/>
    <x v="2"/>
  </r>
  <r>
    <n v="2014001529"/>
    <s v="PLANO DE APOSENTADORIA U-SHIN PREV"/>
    <s v="U-SHIN PREV"/>
    <x v="1"/>
    <s v="MULTIPREV"/>
    <n v="210"/>
    <s v="ATIVO - EM FUNCIONAMENTO"/>
    <s v="LC109"/>
    <x v="1"/>
  </r>
  <r>
    <n v="2014001618"/>
    <s v="PLANO DE APOSENTADORIA OLYMPUSPREV"/>
    <s v="OLYMPUSPREV"/>
    <x v="1"/>
    <s v="MULTIPREV"/>
    <n v="61"/>
    <s v="ATIVO - EM FUNCIONAMENTO"/>
    <s v="LC109"/>
    <x v="1"/>
  </r>
  <r>
    <n v="2014001774"/>
    <s v="PLANO DE CONTRIBUIÇÃO DEFINIDA PREVI-ERICSSON"/>
    <s v="PLANO CD"/>
    <x v="1"/>
    <s v="PREVI-ERICSSON"/>
    <n v="1207"/>
    <s v="ATIVO - EM FUNCIONAMENTO"/>
    <s v="LC109"/>
    <x v="3"/>
  </r>
  <r>
    <n v="2014001847"/>
    <s v="PLANO DE BENEFICIOS PREVISÃO"/>
    <s v="PREVISÃO"/>
    <x v="1"/>
    <s v="VISÃO PREV"/>
    <n v="1354"/>
    <s v="ATIVO - EM FUNCIONAMENTO"/>
    <s v="LC109"/>
    <x v="1"/>
  </r>
  <r>
    <n v="2014002118"/>
    <s v="PLANO DE BENEFÍCIOS  - CD - METRO - DF"/>
    <s v="PB CD - METRO - DF"/>
    <x v="1"/>
    <s v="REGIUS"/>
    <n v="780"/>
    <s v="ATIVO - EM FUNCIONAMENTO"/>
    <s v="LC108/109"/>
    <x v="1"/>
  </r>
  <r>
    <n v="2015000119"/>
    <s v="PLANO DE BENEFICIOS FUGROPREV"/>
    <s v="FUGROPREV"/>
    <x v="1"/>
    <s v="MULTIPENSIONS"/>
    <n v="394"/>
    <s v="ATIVO - EM FUNCIONAMENTO"/>
    <s v="LC109"/>
    <x v="1"/>
  </r>
  <r>
    <n v="2015000356"/>
    <s v="PLANO DE APOSENTADORIA ABBVIEPREV"/>
    <s v="PABBVIEPREV"/>
    <x v="1"/>
    <s v="MERCERPREV"/>
    <n v="1331"/>
    <s v="ATIVO - EM FUNCIONAMENTO"/>
    <s v="LC109"/>
    <x v="2"/>
  </r>
  <r>
    <n v="2015000429"/>
    <s v="PLANO DE BENEFÍCIOS PREVPLAN"/>
    <s v="PREVPLAN (SERVIDOR)"/>
    <x v="1"/>
    <s v="PREVCOM-MG"/>
    <n v="3492"/>
    <s v="ATIVO - EM FUNCIONAMENTO"/>
    <s v="LC108/109"/>
    <x v="2"/>
  </r>
  <r>
    <n v="2015000518"/>
    <s v="PLANO DE PREVIDÊNCIA COMPLEMENTAR CITROSUCOPREV"/>
    <s v="CITROSUCOPREV"/>
    <x v="2"/>
    <s v="MULTIPREV"/>
    <n v="6874"/>
    <s v="ATIVO - EM FUNCIONAMENTO"/>
    <s v="LC109"/>
    <x v="1"/>
  </r>
  <r>
    <n v="2015000674"/>
    <s v="PLANO PREVITÊ"/>
    <s v="PLANO PREVITÊ"/>
    <x v="1"/>
    <s v="PREVISC"/>
    <n v="2681"/>
    <s v="ATIVO - EM FUNCIONAMENTO"/>
    <s v="LC109"/>
    <x v="3"/>
  </r>
  <r>
    <n v="2015000747"/>
    <s v="PLANO DE BENEFICIOS CELPA R"/>
    <s v="PLANO CELPA R"/>
    <x v="0"/>
    <s v="EQTPREV"/>
    <n v="28"/>
    <s v="ATIVO - EM FUNCIONAMENTO"/>
    <s v="LC109"/>
    <x v="3"/>
  </r>
  <r>
    <n v="2015000811"/>
    <s v="PLANO ELDORADO PREV"/>
    <s v="PLANO ELDORADO PREV"/>
    <x v="1"/>
    <s v="MULTIPREV"/>
    <n v="0"/>
    <s v="ATIVO - EM FUNCIONAMENTO"/>
    <s v="LC109"/>
    <x v="1"/>
  </r>
  <r>
    <n v="2015000992"/>
    <s v="FAMÍLIA PREVIDÊNCIA CORPORATIVO"/>
    <s v="FAMÍLIA PREVIDÊNCIA CORPORATIVO"/>
    <x v="1"/>
    <s v="FAMILIA PREVIDENCIA"/>
    <n v="612"/>
    <s v="ATIVO - EM FUNCIONAMENTO"/>
    <s v="LC109"/>
    <x v="1"/>
  </r>
  <r>
    <n v="2015001174"/>
    <s v="PLANO DE BENEFICIOS PORTOPREV II"/>
    <s v="PLANO PORTOPREV II"/>
    <x v="1"/>
    <s v="PORTOPREV"/>
    <n v="14462"/>
    <s v="ATIVO - EM FUNCIONAMENTO"/>
    <s v="LC109"/>
    <x v="3"/>
  </r>
  <r>
    <n v="2015001247"/>
    <s v="PLANO DE BENEFÍCIOS DOS SERVIDORES E EMPREGADOS DE CARGO EM COMISSÃO OU DESIGNAÇÃO TEMPORÁRIA DO EST"/>
    <s v="PREVES CDT (SERVIDOR)"/>
    <x v="1"/>
    <s v="PREVES"/>
    <n v="1142"/>
    <s v="ATIVO - EM FUNCIONAMENTO"/>
    <s v="LC108/109"/>
    <x v="2"/>
  </r>
  <r>
    <n v="2015001311"/>
    <s v="PLANO CONABPREV"/>
    <s v="CONABPREV"/>
    <x v="1"/>
    <s v="CIBRIUS"/>
    <n v="4824"/>
    <s v="ATIVO - EM FUNCIONAMENTO"/>
    <s v="LC108/109"/>
    <x v="3"/>
  </r>
  <r>
    <n v="2015001492"/>
    <s v="PLANO DE BENEFÍCIOS CONAB SALDADO"/>
    <s v="CONAB SALDADO"/>
    <x v="0"/>
    <s v="CIBRIUS"/>
    <n v="3661"/>
    <s v="ATIVO - EM EXTINÇÃO"/>
    <s v="LC108/109"/>
    <x v="3"/>
  </r>
  <r>
    <n v="2015001565"/>
    <s v="PLANO DE APOSENTADORIA CACIBAN"/>
    <s v="PLANO CACIBAN"/>
    <x v="0"/>
    <s v="BANESPREV"/>
    <n v="471"/>
    <s v="ATIVO - EM FUNCIONAMENTO"/>
    <s v="LC109"/>
    <x v="0"/>
  </r>
  <r>
    <n v="2015001638"/>
    <s v="PLANO DCA DE APOSENTADORIA"/>
    <s v="PLANO DCA"/>
    <x v="0"/>
    <s v="BANESPREV"/>
    <n v="137"/>
    <s v="ATIVO - EM FUNCIONAMENTO"/>
    <s v="LC109"/>
    <x v="0"/>
  </r>
  <r>
    <n v="2015001719"/>
    <s v="PLANO DAB DE APOSENTADORIA"/>
    <s v="PLANO DAB"/>
    <x v="0"/>
    <s v="BANESPREV"/>
    <n v="147"/>
    <s v="ATIVO - EM FUNCIONAMENTO"/>
    <s v="LC109"/>
    <x v="0"/>
  </r>
  <r>
    <n v="2015001883"/>
    <s v="PLANO DE BENEFÍCIOS COPANPREV"/>
    <s v="COPANPREV"/>
    <x v="1"/>
    <s v="MAIS FUTURO"/>
    <n v="249"/>
    <s v="ATIVO - EM FUNCIONAMENTO"/>
    <s v="LC109"/>
    <x v="2"/>
  </r>
  <r>
    <n v="2016000147"/>
    <s v="PLANO AXALTA PREV"/>
    <s v="AXALTA PREV"/>
    <x v="1"/>
    <s v="MULTIPENSIONS"/>
    <n v="1217"/>
    <s v="ATIVO - EM FUNCIONAMENTO"/>
    <s v="LC109"/>
    <x v="1"/>
  </r>
  <r>
    <n v="2016000211"/>
    <s v="PLANO DE BENEFICIOS ARYSTA PREV I"/>
    <s v="PLANO ARYSTA PREV I"/>
    <x v="1"/>
    <s v="MULTIPREV"/>
    <n v="8"/>
    <s v="ATIVO - EM RETIRADA DE PATROCÍNIO"/>
    <s v="LC109"/>
    <x v="1"/>
  </r>
  <r>
    <n v="2016000392"/>
    <s v="PLANO DE BENEFICIOS V"/>
    <s v="PLANO V"/>
    <x v="1"/>
    <s v="FUNSSEST"/>
    <n v="3391"/>
    <s v="ATIVO - EM FUNCIONAMENTO"/>
    <s v="LC109"/>
    <x v="1"/>
  </r>
  <r>
    <n v="2016000465"/>
    <s v="PLANO DE APOSENTADORIA GE ENERGIA"/>
    <s v="PLANO GE ENERGIA"/>
    <x v="1"/>
    <s v="GEBSA-PREV"/>
    <n v="3841"/>
    <s v="ATIVO - EM FUNCIONAMENTO"/>
    <s v="LC109"/>
    <x v="3"/>
  </r>
  <r>
    <n v="2016000538"/>
    <s v="BBTS PREV"/>
    <s v="BBTS PREV"/>
    <x v="1"/>
    <s v="BB PREVIDENCIA"/>
    <n v="1655"/>
    <s v="ATIVO - EM FUNCIONAMENTO"/>
    <s v="LC109"/>
    <x v="1"/>
  </r>
  <r>
    <n v="2016000619"/>
    <s v="PLANO DE BENEFICIOS PREVER"/>
    <s v="PLANO PREVER"/>
    <x v="1"/>
    <s v="FAPERS"/>
    <n v="1809"/>
    <s v="ATIVO - EM FUNCIONAMENTO"/>
    <s v="LC109"/>
    <x v="3"/>
  </r>
  <r>
    <n v="2016000783"/>
    <s v="PLANO DE CONTRIBUIÇÃO DEFINIDA OLINPREV"/>
    <s v="PLANO CD OLINPREV"/>
    <x v="1"/>
    <s v="MERCERPREV"/>
    <n v="299"/>
    <s v="ATIVO - EM FUNCIONAMENTO"/>
    <s v="LC109"/>
    <x v="2"/>
  </r>
  <r>
    <n v="2016000856"/>
    <s v="PLANO DE BENEFÍCIOS PREVBAHIA PB CIVIL"/>
    <s v="PREVBAHIA PB CIVIL (SERVIDOR)"/>
    <x v="1"/>
    <s v="PREVNORDESTE"/>
    <n v="3086"/>
    <s v="ATIVO - EM FUNCIONAMENTO"/>
    <s v="LC108/109"/>
    <x v="2"/>
  </r>
  <r>
    <n v="2016000929"/>
    <s v="PLANO CHEMOURS PREV"/>
    <s v="CHEMOURS PREV"/>
    <x v="1"/>
    <s v="MULTIPREV"/>
    <n v="58"/>
    <s v="ATIVO - EM FUNCIONAMENTO"/>
    <s v="LC109"/>
    <x v="1"/>
  </r>
  <r>
    <n v="2016001038"/>
    <s v="PLANO DE PREVIDÊNCIA TWDC BRASIL"/>
    <s v="DISNEY"/>
    <x v="1"/>
    <s v="MULTIPREV"/>
    <n v="303"/>
    <s v="ATIVO - EM FUNCIONAMENTO"/>
    <s v="LC109"/>
    <x v="1"/>
  </r>
  <r>
    <n v="2016001119"/>
    <s v="PLANO DE PREVIDÊNCIA ESPN"/>
    <s v="ESPN"/>
    <x v="1"/>
    <s v="MULTIPREV"/>
    <n v="143"/>
    <s v="ATIVO - EM FUNCIONAMENTO"/>
    <s v="LC109"/>
    <x v="1"/>
  </r>
  <r>
    <n v="2016001283"/>
    <s v="PLANO DE BENEFÍCIOS DO SERVIDOR PÚBLICO DO ESTADO DO RIO GRANDE DO SUL"/>
    <s v="PLANO RS-FUTURO (SERVIDOR)"/>
    <x v="1"/>
    <s v="RS-PREV"/>
    <n v="2244"/>
    <s v="ATIVO - EM FUNCIONAMENTO"/>
    <s v="LC108/109"/>
    <x v="2"/>
  </r>
  <r>
    <n v="2016001356"/>
    <s v="PLANO DE APOSENTADORIA ARRIS"/>
    <s v="PLANO ARRIS"/>
    <x v="2"/>
    <s v="MAIS VIDA PREV"/>
    <n v="59"/>
    <s v="ATIVO - EM FUNCIONAMENTO"/>
    <s v="LC109"/>
    <x v="2"/>
  </r>
  <r>
    <n v="2016001429"/>
    <s v="PLANO DE APOSENTADORIA MAIS VIDA PREVIDÊNCIA II"/>
    <s v="PLANO II"/>
    <x v="1"/>
    <s v="MAIS VIDA PREV"/>
    <n v="943"/>
    <s v="ATIVO - EM FUNCIONAMENTO"/>
    <s v="LC109"/>
    <x v="2"/>
  </r>
  <r>
    <n v="2016001518"/>
    <s v="PLANO DE BENEFÍCIOS DE PREVIDÊNCIA COMPLEMENTAR DO ESTADO DE SANTA CATARINA"/>
    <s v="PLANO SCPREV (SERVIDOR)"/>
    <x v="1"/>
    <s v="SCPREV"/>
    <n v="2471"/>
    <s v="ATIVO - EM FUNCIONAMENTO"/>
    <s v="LC108/109"/>
    <x v="2"/>
  </r>
  <r>
    <n v="2016001674"/>
    <s v="PLANO DE BENEFÍCIOS D - ELANCO"/>
    <s v="PLANO  D ELANCO"/>
    <x v="0"/>
    <s v="ELANCO PREV"/>
    <n v="161"/>
    <s v="ATIVO - EM FUNCIONAMENTO"/>
    <s v="LC109"/>
    <x v="2"/>
  </r>
  <r>
    <n v="2016001747"/>
    <s v="PLANO DE BENEFÍCIOS A - ELENCO"/>
    <s v="PLANO A  ELENCO"/>
    <x v="2"/>
    <s v="ELANCO PREV"/>
    <n v="52"/>
    <s v="ATIVO - EM FUNCIONAMENTO"/>
    <s v="LC109"/>
    <x v="2"/>
  </r>
  <r>
    <n v="2016001811"/>
    <s v="PLANO DE BENEFÍCIO SERGUS CD"/>
    <s v="SERGUS CD"/>
    <x v="1"/>
    <s v="SERGUS"/>
    <n v="773"/>
    <s v="ATIVO - EM FUNCIONAMENTO"/>
    <s v="LC108/109"/>
    <x v="3"/>
  </r>
  <r>
    <n v="2016001992"/>
    <s v="PLANO DE BENEFÍCIOS PREVIDENCIÁRIOS"/>
    <s v="PREVCOOP"/>
    <x v="1"/>
    <s v="QUANTA"/>
    <n v="157003"/>
    <s v="ATIVO - EM FUNCIONAMENTO"/>
    <s v="LC109"/>
    <x v="1"/>
  </r>
  <r>
    <n v="2016002018"/>
    <s v="PLANO DE BENEFÍCIOS KEYSIGHT"/>
    <s v="PLANO KEYSIGHT"/>
    <x v="2"/>
    <s v="ICATUFMP"/>
    <n v="95"/>
    <s v="ATIVO - EM FUNCIONAMENTO"/>
    <s v="LC109"/>
    <x v="1"/>
  </r>
  <r>
    <n v="2016002174"/>
    <s v="PLANO DE BENEFICIOS AGROPREV"/>
    <s v="AGROPREV"/>
    <x v="1"/>
    <s v="MULTIBRA"/>
    <n v="921"/>
    <s v="ATIVO - EM FUNCIONAMENTO"/>
    <s v="LC109"/>
    <x v="1"/>
  </r>
  <r>
    <n v="2016002247"/>
    <s v="CERANPREV"/>
    <s v="CERANPREV"/>
    <x v="1"/>
    <s v="FAMILIA PREVIDENCIA"/>
    <n v="45"/>
    <s v="ATIVO - EM FUNCIONAMENTO"/>
    <s v="LC109"/>
    <x v="1"/>
  </r>
  <r>
    <n v="2016002311"/>
    <s v="FOZ DO CHAPECÓ PREV"/>
    <s v="FOZ DO CHAPECÓ PREV"/>
    <x v="1"/>
    <s v="FAMILIA PREVIDENCIA"/>
    <n v="50"/>
    <s v="ATIVO - EM FUNCIONAMENTO"/>
    <s v="LC109"/>
    <x v="1"/>
  </r>
  <r>
    <n v="2017000183"/>
    <s v="PLANO DE BENEFÍCIOS - CD - 05"/>
    <s v="PB CD - 05"/>
    <x v="1"/>
    <s v="REGIUS"/>
    <n v="1101"/>
    <s v="ATIVO - EM FUNCIONAMENTO"/>
    <s v="LC108/109"/>
    <x v="1"/>
  </r>
  <r>
    <n v="2017000256"/>
    <s v="PLANO III DE APOSENTADORIA"/>
    <s v="PLANO III"/>
    <x v="1"/>
    <s v="BANESES"/>
    <n v="1331"/>
    <s v="ATIVO - EM FUNCIONAMENTO"/>
    <s v="LC108/109"/>
    <x v="3"/>
  </r>
  <r>
    <n v="2017000418"/>
    <s v="LUBRIZOL PREV DE CONTRIBUIÇÃO DEFINIDA"/>
    <s v="LUBRIZOL PREV CD"/>
    <x v="1"/>
    <s v="MULTIPENSIONS"/>
    <n v="316"/>
    <s v="ATIVO - EM FUNCIONAMENTO"/>
    <s v="LC109"/>
    <x v="1"/>
  </r>
  <r>
    <n v="2017000574"/>
    <s v="AMAZUL PREV"/>
    <s v="AMAZUL PREV"/>
    <x v="1"/>
    <s v="BB PREVIDENCIA"/>
    <n v="780"/>
    <s v="ATIVO - EM FUNCIONAMENTO"/>
    <s v="LC109"/>
    <x v="1"/>
  </r>
  <r>
    <n v="2017000647"/>
    <s v="PLANO DE BENEFÍCIOS ENERGISA"/>
    <s v="PLANO ENERGISA"/>
    <x v="1"/>
    <s v="ENERGISAPREV"/>
    <n v="18264"/>
    <s v="ATIVO - EM FUNCIONAMENTO"/>
    <s v="LC109"/>
    <x v="3"/>
  </r>
  <r>
    <n v="2017000711"/>
    <s v="PLANO DE BENEFÍCIOS TERRA PREV"/>
    <s v="TERRA PREV"/>
    <x v="1"/>
    <s v="BB PREVIDENCIA"/>
    <n v="366"/>
    <s v="ATIVO - EM FUNCIONAMENTO"/>
    <s v="LC109"/>
    <x v="1"/>
  </r>
  <r>
    <n v="2017000892"/>
    <s v="PLANO DE APOSENTADORIA SOLVAYPREV"/>
    <s v="PLANO DE APOSENTADORIA SOLVAYPREV"/>
    <x v="1"/>
    <s v="PRHOSPER"/>
    <n v="640"/>
    <s v="ATIVO - EM FUNCIONAMENTO"/>
    <s v="LC109"/>
    <x v="3"/>
  </r>
  <r>
    <n v="2017000965"/>
    <s v="PLANO GOIÁS SEGURO"/>
    <s v="PGS (SERVIDOR)"/>
    <x v="1"/>
    <s v="PREVCOM-BRC"/>
    <n v="1309"/>
    <s v="ATIVO - EM FUNCIONAMENTO"/>
    <s v="LC108/109"/>
    <x v="2"/>
  </r>
  <r>
    <n v="2017001074"/>
    <s v="PLANO DE APOSENTADORIA BÁSICO CMOC"/>
    <s v="PLANO CMOC"/>
    <x v="2"/>
    <s v="MULTIPREV"/>
    <n v="2591"/>
    <s v="ATIVO - EM FUNCIONAMENTO"/>
    <s v="LC109"/>
    <x v="1"/>
  </r>
  <r>
    <n v="2017001147"/>
    <s v="PLANO DE APOSENTADORIA SUPLEMENTAR CMOC"/>
    <s v="PLANO CMOC"/>
    <x v="2"/>
    <s v="MULTIPREV"/>
    <n v="1996"/>
    <s v="ATIVO - EM FUNCIONAMENTO"/>
    <s v="LC109"/>
    <x v="1"/>
  </r>
  <r>
    <n v="2017001211"/>
    <s v="PLANO DE BENEFÍCIOS FECOMÉRCIO MG-I"/>
    <s v="FECOMERCIO MG-I"/>
    <x v="1"/>
    <s v="SUPREV"/>
    <n v="5030"/>
    <s v="ATIVO - EM FUNCIONAMENTO"/>
    <s v="LC109"/>
    <x v="2"/>
  </r>
  <r>
    <n v="2017001392"/>
    <s v="PLANO DE BENEFÍCIOS III SALDADO"/>
    <s v="PLANO SALDADO"/>
    <x v="0"/>
    <s v="SAO FRANCISCO"/>
    <n v="636"/>
    <s v="ATIVO - EM EXTINÇÃO"/>
    <s v="LC108/109"/>
    <x v="3"/>
  </r>
  <r>
    <n v="2017001465"/>
    <s v="PLANO INSTITUIDO FAMÍLIA FUNDAÇÃO COPEL"/>
    <s v="PLANO FAMÍLIA (FAMÍLIA)"/>
    <x v="1"/>
    <s v="FUNDACAO COPEL"/>
    <n v="11443"/>
    <s v="ATIVO - EM FUNCIONAMENTO"/>
    <s v="LC108/109"/>
    <x v="1"/>
  </r>
  <r>
    <n v="2017001538"/>
    <s v="PLANO DE APOSENTADORIA ABBOTT"/>
    <s v="PLANO  ABBOTT"/>
    <x v="1"/>
    <s v="MULTIPREV"/>
    <n v="1880"/>
    <s v="ATIVO - EM FUNCIONAMENTO"/>
    <s v="LC109"/>
    <x v="1"/>
  </r>
  <r>
    <n v="2017001619"/>
    <s v="PLANO DE CAMPOS"/>
    <s v="CAMPOS"/>
    <x v="1"/>
    <s v="MULTIPREV"/>
    <n v="2"/>
    <s v="ATIVO - EM FUNCIONAMENTO"/>
    <s v="LC109"/>
    <x v="1"/>
  </r>
  <r>
    <n v="2018000111"/>
    <s v="PLANO SETORIAL DE PREVIDÊNCIA COOPERATIVA"/>
    <s v="PLANO COOPREV"/>
    <x v="1"/>
    <s v="QUANTA"/>
    <n v="320"/>
    <s v="ATIVO - EM FUNCIONAMENTO"/>
    <s v="LC109"/>
    <x v="1"/>
  </r>
  <r>
    <n v="2018000292"/>
    <s v="PLANO PETROS DO SISTEMA PETROBRAS REPACTUADOS"/>
    <s v="PPSP-REPACTUADOS"/>
    <x v="0"/>
    <s v="PETROS"/>
    <n v="107033"/>
    <s v="ATIVO - EM EXTINÇÃO"/>
    <s v="LC108/109"/>
    <x v="0"/>
  </r>
  <r>
    <n v="2018000365"/>
    <s v="FAMÍLIA CERES"/>
    <s v="FAMÍLIA CERES (FAMÍLIA)"/>
    <x v="1"/>
    <s v="CERES"/>
    <n v="1372"/>
    <s v="ATIVO - EM FUNCIONAMENTO"/>
    <s v="LC108/109"/>
    <x v="1"/>
  </r>
  <r>
    <n v="2018000519"/>
    <s v="PLANO DE PREVIDÊNCIA DO SISTEMA COOPERATIVISTA NACIONAL"/>
    <s v="PPSCN"/>
    <x v="1"/>
    <s v="MULTICOOP"/>
    <n v="818"/>
    <s v="ATIVO - EM FUNCIONAMENTO"/>
    <s v="LC109"/>
    <x v="3"/>
  </r>
  <r>
    <n v="2018000756"/>
    <s v="PLANO EMERSON NETWORK POWER"/>
    <s v="PLANO ENETWORKPOWER"/>
    <x v="1"/>
    <s v="IFM"/>
    <n v="408"/>
    <s v="ATIVO - EM FUNCIONAMENTO"/>
    <s v="LC109"/>
    <x v="1"/>
  </r>
  <r>
    <n v="2018000829"/>
    <s v="PLANO DE APOSENTADORIA DE CONTRIBUIÇÃO DEFINIDA AES BRASIL"/>
    <s v="PLANO CD AES BRASIL"/>
    <x v="1"/>
    <s v="FUNCESP"/>
    <n v="669"/>
    <s v="ATIVO - EM FUNCIONAMENTO"/>
    <s v="LC109"/>
    <x v="0"/>
  </r>
  <r>
    <n v="2018000918"/>
    <s v="PLANO DE APOSENTADORIA DE CONTRIBUIÇÃO DEFINIDA ELETROPAULO"/>
    <s v="PLANO CD"/>
    <x v="1"/>
    <s v="FUNCESP"/>
    <n v="343"/>
    <s v="ATIVO - EM FUNCIONAMENTO"/>
    <s v="LC109"/>
    <x v="0"/>
  </r>
  <r>
    <n v="2018001019"/>
    <s v="PREVNORDESTE-SERGIPE"/>
    <s v="PREVNORDESTE-SERGIPE (SERVIDOR)"/>
    <x v="1"/>
    <s v="PREVNORDESTE"/>
    <n v="140"/>
    <s v="ATIVO - EM FUNCIONAMENTO"/>
    <s v="LC108/109"/>
    <x v="2"/>
  </r>
  <r>
    <n v="2018001256"/>
    <s v="PLANO DE CONTRIBUIÇÃO DEFINIDA DIVERSEY PREV"/>
    <s v="PLANO CD DIVERSEYPREV"/>
    <x v="1"/>
    <s v="MULTIPREV"/>
    <n v="337"/>
    <s v="ATIVO - EM FUNCIONAMENTO"/>
    <s v="LC109"/>
    <x v="1"/>
  </r>
  <r>
    <n v="2018001329"/>
    <s v="PLANO DE BENEFÍCIOS PREVCOM RO"/>
    <s v="PREVCOM RO (SERVIDOR)"/>
    <x v="1"/>
    <s v="SP-PREVCOM"/>
    <n v="103"/>
    <s v="ATIVO - EM FUNCIONAMENTO"/>
    <s v="LC108/109"/>
    <x v="1"/>
  </r>
  <r>
    <n v="2018001418"/>
    <s v="PLANO DE APOSENTADORIA DE CONTRIBUIÇÃO DEFINIDA EMAE"/>
    <s v="PLANO EMAE - CD"/>
    <x v="1"/>
    <s v="FUNCESP"/>
    <n v="158"/>
    <s v="ATIVO - EM FUNCIONAMENTO"/>
    <s v="LC109"/>
    <x v="0"/>
  </r>
  <r>
    <n v="2018001574"/>
    <s v="PLANO METRUS FAMÍLIA"/>
    <s v="METRUS FAMÍLIA (FAMÍLIA)"/>
    <x v="1"/>
    <s v="METRUS"/>
    <n v="614"/>
    <s v="ATIVO - EM FUNCIONAMENTO"/>
    <s v="LC108/109"/>
    <x v="1"/>
  </r>
  <r>
    <n v="2018001647"/>
    <s v="PLANO INSTITUÍDO PREVIBAYER"/>
    <s v="PREVIBAYER (FAMÍLIA)"/>
    <x v="1"/>
    <s v="PREVIBAYER"/>
    <n v="819"/>
    <s v="ATIVO - EM FUNCIONAMENTO"/>
    <s v="LC109"/>
    <x v="1"/>
  </r>
  <r>
    <n v="2018001711"/>
    <s v="PLANO DE BENEFÍCIOS LUNELLIPREV"/>
    <s v="LUNELLIPREV"/>
    <x v="1"/>
    <s v="PREVISC"/>
    <n v="12209"/>
    <s v="ATIVO - EM FUNCIONAMENTO"/>
    <s v="LC109"/>
    <x v="3"/>
  </r>
  <r>
    <n v="2018001892"/>
    <s v="PLANO DE BENEFÍCIOS PREVCOM MULTI"/>
    <s v="PREVCOM MULTI (SERVIDOR)"/>
    <x v="1"/>
    <s v="SP-PREVCOM"/>
    <n v="4"/>
    <s v="ATIVO - EM FUNCIONAMENTO"/>
    <s v="LC108/109"/>
    <x v="1"/>
  </r>
  <r>
    <n v="2018001965"/>
    <s v="PLANO DE APOSENTADORIA MERIAL"/>
    <s v="PLANO MERIAL"/>
    <x v="1"/>
    <s v="MULTIBRA"/>
    <n v="712"/>
    <s v="ATIVO - EM FUNCIONAMENTO"/>
    <s v="LC109"/>
    <x v="1"/>
  </r>
  <r>
    <n v="2018002074"/>
    <s v="PLANO DE BENEFÍCIOS PARA INSTITUIDOR - VOCÊPREV"/>
    <s v="VOCÊPREV(FAMÍLIA)"/>
    <x v="1"/>
    <s v="FUNDAÇÃO LIBERTAS"/>
    <n v="869"/>
    <s v="ATIVO - EM FUNCIONAMENTO"/>
    <s v="LC108/109"/>
    <x v="1"/>
  </r>
  <r>
    <n v="2018002147"/>
    <s v="PLANO DE BENEFÍCIOS FBPREV III"/>
    <s v="FBPREV III"/>
    <x v="2"/>
    <s v="BANRISUL/FBSS"/>
    <n v="2635"/>
    <s v="ATIVO - EM FUNCIONAMENTO"/>
    <s v="LC108/109"/>
    <x v="1"/>
  </r>
  <r>
    <n v="2018002211"/>
    <s v="PLANO DE BENEFÍCIOS PREVIK BÁSICO"/>
    <s v="PREVIK BÁSICO"/>
    <x v="1"/>
    <s v="PREVIK"/>
    <n v="1518"/>
    <s v="ATIVO - EM FUNCIONAMENTO"/>
    <s v="LC109"/>
    <x v="2"/>
  </r>
  <r>
    <n v="2018002392"/>
    <s v="VALOR PREVIDÊNCIA"/>
    <s v="VALOR PREV (FAMÍLIA)"/>
    <x v="1"/>
    <s v="SEBRAE PREVIDENCIA"/>
    <n v="3093"/>
    <s v="ATIVO - EM FUNCIONAMENTO"/>
    <s v="LC109"/>
    <x v="3"/>
  </r>
  <r>
    <n v="2018002465"/>
    <s v="PLANO DE BENEFÍCIOS DOS SERVIDORES DO MUNICÍPIO DE CURITIBA - CURITIBAPREVPLAN 1"/>
    <s v="CURITIBAPREVPLAN 1(SERVIDOR)"/>
    <x v="1"/>
    <s v="CURITIBAPREV"/>
    <n v="2708"/>
    <s v="ATIVO - EM FUNCIONAMENTO"/>
    <s v="LC108/109"/>
    <x v="2"/>
  </r>
  <r>
    <n v="2018002538"/>
    <s v="PLANO DE BENEFÍCIOS VI"/>
    <s v="PLANO VI"/>
    <x v="1"/>
    <s v="FUNSSEST"/>
    <n v="913"/>
    <s v="ATIVO - EM FUNCIONAMENTO"/>
    <s v="LC109"/>
    <x v="1"/>
  </r>
  <r>
    <n v="2019000156"/>
    <s v="FAPES FUTURO"/>
    <s v="PLANO CD"/>
    <x v="1"/>
    <s v="FAPES"/>
    <n v="147"/>
    <s v="ATIVO - EM FUNCIONAMENTO"/>
    <s v="LC108/109"/>
    <x v="1"/>
  </r>
  <r>
    <n v="2019000229"/>
    <s v="PLANO FAMILINVEST"/>
    <s v="FAMILINVEST (FAMÍLIA)"/>
    <x v="1"/>
    <s v="FUNCESP"/>
    <n v="4258"/>
    <s v="ATIVO - EM FUNCIONAMENTO"/>
    <s v="LC109"/>
    <x v="0"/>
  </r>
  <r>
    <n v="2019000318"/>
    <s v="PLANO RIOGALEÃOPREV"/>
    <s v="PLANO RIOGALEÃOPREV"/>
    <x v="1"/>
    <s v="MULTIPREV"/>
    <n v="422"/>
    <s v="ATIVO - EM FUNCIONAMENTO"/>
    <s v="LC109"/>
    <x v="1"/>
  </r>
  <r>
    <n v="2019000474"/>
    <s v="PLANO DE BENEFÍCIOS BOSCHLIFE"/>
    <s v="BOSCHLIFE"/>
    <x v="1"/>
    <s v="BOSCHPREV"/>
    <n v="2982"/>
    <s v="ATIVO - EM FUNCIONAMENTO"/>
    <s v="LC109"/>
    <x v="2"/>
  </r>
  <r>
    <n v="2019000547"/>
    <s v="PLANO DE BENEFÍCIOS DO SERVIDOR PÚBLICO DO DISTRITO FEDERAL"/>
    <s v="DF-PREVIDÊNCIA (SERVIDOR)"/>
    <x v="1"/>
    <s v="DF-PREVICOM"/>
    <n v="1555"/>
    <s v="ATIVO - EM FUNCIONAMENTO"/>
    <s v="LC108/109"/>
    <x v="2"/>
  </r>
  <r>
    <n v="2019000611"/>
    <s v="PREVNORDESTE-PIAUI"/>
    <s v="PREVNORDESTE-PIAUI (SERVIDOR)"/>
    <x v="1"/>
    <s v="PREVNORDESTE"/>
    <n v="338"/>
    <s v="ATIVO - EM FUNCIONAMENTO"/>
    <s v="LC108/109"/>
    <x v="2"/>
  </r>
  <r>
    <n v="2019000792"/>
    <s v="PLANO VIVA FUTURO DE CONTRIBUIÇÃO DEFINIDA"/>
    <s v="VIVAFUTURO(FAMÍLIA)"/>
    <x v="1"/>
    <s v="VIVA"/>
    <n v="4209"/>
    <s v="ATIVO - EM FUNCIONAMENTO"/>
    <s v="LC109"/>
    <x v="3"/>
  </r>
  <r>
    <n v="2019000865"/>
    <s v="PLANO DE BENEFÍCIOS PENSE FUTURO"/>
    <s v="PENSE FUTURO"/>
    <x v="1"/>
    <s v="BB PREVIDENCIA"/>
    <n v="868"/>
    <s v="ATIVO - EM FUNCIONAMENTO"/>
    <s v="LC109"/>
    <x v="1"/>
  </r>
  <r>
    <n v="2019000938"/>
    <s v="PLANO PREVIDENCIÁRIO 002 DA PREVSAN - PREVSAN CD"/>
    <s v="PREVSAN CD"/>
    <x v="1"/>
    <s v="PREVSAN"/>
    <n v="3342"/>
    <s v="ATIVO - EM FUNCIONAMENTO"/>
    <s v="LC108/109"/>
    <x v="3"/>
  </r>
  <r>
    <n v="2019001047"/>
    <s v="PLANO DE BENEFÍCIOS SETORIAL DO COOPERATIVISMO AGROPECUÁRIO"/>
    <s v="BBPREV COOP (SETORIAL)"/>
    <x v="1"/>
    <s v="BB PREVIDENCIA"/>
    <n v="13"/>
    <s v="ATIVO - EM FUNCIONAMENTO"/>
    <s v="LC109"/>
    <x v="1"/>
  </r>
  <r>
    <n v="2019001111"/>
    <s v="PLANO SETORIAL FIEMG PREVIDÊNCIA"/>
    <s v="FIEMG PREVIDÊNCIA (SETORIAL)"/>
    <x v="1"/>
    <s v="CASFAM"/>
    <n v="1815"/>
    <s v="ATIVO - EM FUNCIONAMENTO"/>
    <s v="LC109"/>
    <x v="2"/>
  </r>
  <r>
    <n v="2019001292"/>
    <s v="PLANO ARCONIC PREV"/>
    <s v="ARCONIC PREV"/>
    <x v="2"/>
    <s v="MULTIPREV"/>
    <n v="137"/>
    <s v="ATIVO - EM FUNCIONAMENTO"/>
    <s v="LC109"/>
    <x v="1"/>
  </r>
  <r>
    <n v="2019001365"/>
    <s v="PLANO DE BENEFÍCIOS QUÍMICA"/>
    <s v="PLANO QUÍMICA"/>
    <x v="1"/>
    <s v="MULTIPREV"/>
    <n v="587"/>
    <s v="ATIVO - EM FUNCIONAMENTO"/>
    <s v="LC109"/>
    <x v="1"/>
  </r>
  <r>
    <n v="2019001438"/>
    <s v="ABEFINPREV - PLANO DE BENEFÍCIOS ABEFIN"/>
    <s v="ABEFINPREV  (SETORIAL)"/>
    <x v="1"/>
    <s v="MÚTUOPREV"/>
    <n v="215"/>
    <s v="ATIVO - EM FUNCIONAMENTO"/>
    <s v="LC109"/>
    <x v="2"/>
  </r>
  <r>
    <n v="2019001519"/>
    <s v="PLANO INSTITUÍDO DESBAN"/>
    <s v="PID (FAMÍLIA)"/>
    <x v="1"/>
    <s v="DESBAN"/>
    <n v="96"/>
    <s v="ATIVO - EM FUNCIONAMENTO"/>
    <s v="LC108/109"/>
    <x v="3"/>
  </r>
  <r>
    <n v="2019001683"/>
    <s v="PLANO SETORIAL DESBAN"/>
    <s v="PSD (SETORIAL)"/>
    <x v="1"/>
    <s v="DESBAN"/>
    <n v="5"/>
    <s v="ATIVO - EM FUNCIONAMENTO"/>
    <s v="LC108/109"/>
    <x v="3"/>
  </r>
  <r>
    <n v="2019001756"/>
    <s v="PLANO DE BENEFÍCIOS POLO PREV"/>
    <s v="PLANO POLO PREV"/>
    <x v="1"/>
    <s v="MULTIPREV"/>
    <n v="327"/>
    <s v="ATIVO - EM FUNCIONAMENTO"/>
    <s v="LC109"/>
    <x v="1"/>
  </r>
  <r>
    <n v="2019001829"/>
    <s v="PLANO DE CONTRIBUIÇÃO DEFINIDA NÉOS"/>
    <s v="PLANO"/>
    <x v="1"/>
    <s v="NÉOS"/>
    <n v="23449"/>
    <s v="ATIVO - EM FUNCIONAMENTO"/>
    <s v="LC109"/>
    <x v="1"/>
  </r>
  <r>
    <n v="2019001918"/>
    <s v="PLANO DE CONTRIBUIÇÃO DEFINIDA LONGPING PREV"/>
    <s v="LONGPING PREV"/>
    <x v="1"/>
    <s v="MERCERPREV"/>
    <n v="1970"/>
    <s v="ATIVO - EM FUNCIONAMENTO"/>
    <s v="LC109"/>
    <x v="2"/>
  </r>
  <r>
    <n v="2019002019"/>
    <s v="PLANO DE APOSENTADORIA PRINCIPAL ITAÚ UNIBANCO"/>
    <s v="PLANO PRINCIPAL ITAU UNIBANCO"/>
    <x v="0"/>
    <s v="ITAU UNIBANCO"/>
    <n v="1877"/>
    <s v="ATIVO - EM CRIAÇÃO POR CISÃO COM MANUTENÇÃO DO CNPB / DESTINO"/>
    <s v="LC109"/>
    <x v="0"/>
  </r>
  <r>
    <n v="2019002183"/>
    <s v="PLANO DE APOSENTADORIA SUPLEMENTAR ITAÚ UNIBANCO"/>
    <s v="PLANO SUPLEMENTAR ITAÚ UNIBANCO"/>
    <x v="2"/>
    <s v="ITAU UNIBANCO"/>
    <n v="1368"/>
    <s v="ATIVO - EM CRIAÇÃO POR CISÃO COM MANUTENÇÃO DO CNPB / DESTINO"/>
    <s v="LC109"/>
    <x v="0"/>
  </r>
  <r>
    <n v="2019002256"/>
    <s v="PLANO HP MAIS"/>
    <s v="PLANO HP"/>
    <x v="2"/>
    <s v="MULTIPREV"/>
    <n v="436"/>
    <s v="ATIVO - EM FUNCIONAMENTO"/>
    <s v="LC109"/>
    <x v="1"/>
  </r>
  <r>
    <n v="2019002329"/>
    <s v="PLANO INSTITUÍDO SETORIAL PREVALER"/>
    <s v="VALIA (FAMÍLIA)"/>
    <x v="1"/>
    <s v="VALIA"/>
    <n v="11842"/>
    <s v="ATIVO - EM FUNCIONAMENTO"/>
    <s v="LC109"/>
    <x v="0"/>
  </r>
  <r>
    <n v="2019002418"/>
    <s v="PLANO SETORIAL CURITIBAPREV FAMÍLIA"/>
    <s v="CURITIBAPREV FAMÍLIA (FAMÍLIA)"/>
    <x v="1"/>
    <s v="CURITIBAPREV"/>
    <n v="0"/>
    <e v="#N/A"/>
    <e v="#N/A"/>
    <x v="2"/>
  </r>
  <r>
    <n v="2019002574"/>
    <s v="PLANO SETORIAL INSTITUÍDO VIVA MAIS PREVIDÊNCIA"/>
    <s v="VIVA MAIS  (FAMÍLIA)"/>
    <x v="1"/>
    <s v="FUSAN"/>
    <n v="2368"/>
    <s v="ATIVO - EM FUNCIONAMENTO"/>
    <s v="LC108/109"/>
    <x v="3"/>
  </r>
  <r>
    <n v="2019002647"/>
    <s v="PLANO SETORIAL REALIZEPREV"/>
    <s v="REALIZEPREV (FAMÍLIA)"/>
    <x v="1"/>
    <s v="FACHESF"/>
    <n v="13956"/>
    <s v="ATIVO - EM FUNCIONAMENTO"/>
    <s v="LC108/109"/>
    <x v="1"/>
  </r>
  <r>
    <n v="2019002711"/>
    <s v="PLANO SETORIAL PREVI FAMÍLIA"/>
    <s v="PREVI FAMÍLIA (FAMÍLIA)"/>
    <x v="1"/>
    <s v="PREVI/BB"/>
    <n v="7645"/>
    <s v="ATIVO - EM FUNCIONAMENTO"/>
    <s v="LC108/109"/>
    <x v="0"/>
  </r>
  <r>
    <n v="2019002965"/>
    <s v="PLANO DE APOSENTADORIA DE CONTRIBUIÇÃO DEFINIDA SABESP"/>
    <s v="PLANO CD"/>
    <x v="1"/>
    <s v="FUNCESP"/>
    <n v="74"/>
    <s v="ATIVO - EM FUNCIONAMENTO"/>
    <s v="LC109"/>
    <x v="0"/>
  </r>
  <r>
    <n v="2019003074"/>
    <s v="PLANO DE BENEFÍCIOS MGSPREV"/>
    <s v="PLANO MGSPREV"/>
    <x v="1"/>
    <s v="FUNDAÇÃO LIBERTAS"/>
    <n v="4162"/>
    <s v="ATIVO - EM FUNCIONAMENTO"/>
    <s v="LC108/109"/>
    <x v="1"/>
  </r>
  <r>
    <n v="2019003147"/>
    <s v="PLANO DE PREVIDÊNCIA RHENDE+ SUPLEMENTAR"/>
    <s v="PLANO RHENDER+SUPLEMENTAR"/>
    <x v="1"/>
    <s v="MULTIPREV"/>
    <n v="70"/>
    <s v="ATIVO - EM EXTINÇÃO"/>
    <s v="LC109"/>
    <x v="1"/>
  </r>
  <r>
    <n v="2019003211"/>
    <s v="PLANO DE PREVIDÊNCIA RHENDE+ BÁSICO"/>
    <s v="PLANO RHENDER+BÁSICO"/>
    <x v="2"/>
    <s v="MULTIPREV"/>
    <n v="74"/>
    <s v="ATIVO - EM FUNCIONAMENTO"/>
    <s v="LC109"/>
    <x v="1"/>
  </r>
  <r>
    <n v="2019003392"/>
    <s v="PLANO DE PREVIDÊNCIA RHENDE+PREV"/>
    <s v="PLANO PREVEVIDÊNCIA RHENDE+PREV"/>
    <x v="1"/>
    <s v="MULTIPREV"/>
    <n v="44"/>
    <s v="ATIVO - EM FUNCIONAMENTO"/>
    <s v="LC109"/>
    <x v="1"/>
  </r>
  <r>
    <n v="2019003465"/>
    <s v="PLANO DE BENEFÍCIOS DOS SERVIDORES DO MUNICÍPIO DE CURITIBA CURITIBAPREVPLAN 2"/>
    <s v="CURITIBAPREVPLAN 2 (SERVIDOR)"/>
    <x v="1"/>
    <s v="CURITIBAPREV"/>
    <n v="435"/>
    <s v="ATIVO - EM FUNCIONAMENTO"/>
    <s v="LC108/109"/>
    <x v="2"/>
  </r>
  <r>
    <n v="2019003538"/>
    <s v="PLANO UNISEGPREV"/>
    <s v="UNISEGPREV"/>
    <x v="1"/>
    <s v="MULTICOOP"/>
    <n v="3630"/>
    <s v="ATIVO - EM FUNCIONAMENTO"/>
    <s v="LC109"/>
    <x v="3"/>
  </r>
  <r>
    <n v="2019003619"/>
    <s v="PLANO PETROS DO SISTEMA PETROBRAS - REPACTUADOS PRÉ-70"/>
    <s v="REPACTUADOS PRÉ-70"/>
    <x v="0"/>
    <s v="PETROS"/>
    <n v="10836"/>
    <s v="ATIVO - EM EXTINÇÃO"/>
    <s v="LC108/109"/>
    <x v="0"/>
  </r>
  <r>
    <n v="2019003783"/>
    <s v="PLANO PETROS DO SISTEMA PETROBRAS - NÃO REPACTUADOS PRÉ-70"/>
    <s v="PPSP-NR PRÉ-70"/>
    <x v="0"/>
    <s v="PETROS"/>
    <n v="6060"/>
    <s v="ATIVO - EM EXTINÇÃO"/>
    <s v="LC108/109"/>
    <x v="0"/>
  </r>
  <r>
    <n v="2019003856"/>
    <s v="PLANO DE BENEFÍCIOS SP PREVIDÊNCIA"/>
    <s v="SP PREVIDÊNCIA (SERVIDOR)"/>
    <x v="1"/>
    <s v="SP-PREVCOM"/>
    <n v="34"/>
    <s v="ATIVO - EM FUNCIONAMENTO"/>
    <s v="LC108/109"/>
    <x v="1"/>
  </r>
  <r>
    <n v="2019003929"/>
    <s v="PLANO INSTITUIDO CENTRUSPREV+"/>
    <s v="CENTRUSPREV+ (FAMÍLIA)"/>
    <x v="1"/>
    <s v="CENTRUS"/>
    <n v="943"/>
    <s v="ATIVO - EM FUNCIONAMENTO"/>
    <s v="LC108/109"/>
    <x v="3"/>
  </r>
  <r>
    <n v="2020000083"/>
    <s v="PLANO DE BENEFÍCIOS CESP CD"/>
    <s v="CESP CD"/>
    <x v="1"/>
    <s v="FUNCESP"/>
    <n v="1458"/>
    <s v="ATIVO - EM FUNCIONAMENTO"/>
    <s v="LC109"/>
    <x v="0"/>
  </r>
  <r>
    <n v="2020000156"/>
    <s v="PLANO DE APOSENTADORIA DE CONTRIBUIÇÃO DEFINIDA CPFL"/>
    <s v="CD CPFL"/>
    <x v="1"/>
    <s v="FUNCESP"/>
    <n v="4203"/>
    <s v="ATIVO - EM FUNCIONAMENTO"/>
    <s v="LC109"/>
    <x v="0"/>
  </r>
  <r>
    <n v="2020000229"/>
    <s v="PLANO MOSAIC MAIS PREVIDÊNCIA"/>
    <s v="MOSAIC MAIS PREVIDÊNCIA"/>
    <x v="2"/>
    <s v="VALIA"/>
    <n v="18030"/>
    <s v="ATIVO - EM FUNCIONAMENTO"/>
    <s v="LC109"/>
    <x v="0"/>
  </r>
  <r>
    <n v="2020000474"/>
    <s v="PLANO DE BENEFÍCIOS PREVCOM MS"/>
    <s v="PREVCOM MS (SERVIDOR)"/>
    <x v="1"/>
    <s v="SP-PREVCOM"/>
    <n v="50"/>
    <s v="ATIVO - EM FUNCIONAMENTO"/>
    <s v="LC108/109"/>
    <x v="1"/>
  </r>
  <r>
    <n v="2020000547"/>
    <s v="PLANO CURITIBAPREV FAMÍLIA II"/>
    <s v="CURITIBAPREV FAMÍLIA II (FAMÍLIA)"/>
    <x v="1"/>
    <s v="CURITIBAPREV"/>
    <n v="59"/>
    <s v="ATIVO - EM FUNCIONAMENTO"/>
    <s v="LC108/109"/>
    <x v="2"/>
  </r>
  <r>
    <n v="2020000611"/>
    <s v="PLANO FACEB-SALDADO"/>
    <s v="PLANO FACEB-SALDADO"/>
    <x v="0"/>
    <s v="FACEB"/>
    <n v="844"/>
    <s v="ATIVO - EM FUNCIONAMENTO"/>
    <s v="LC108/109"/>
    <x v="3"/>
  </r>
  <r>
    <n v="2020000792"/>
    <s v="PLANO DE APOSENTADORIA DE CONTRIBUIGAO DEFINIDA II"/>
    <s v="PLANO CD II"/>
    <x v="1"/>
    <s v="FUNCESP"/>
    <n v="9283"/>
    <s v="ATIVO - EM FUNCIONAMENTO"/>
    <s v="LC109"/>
    <x v="0"/>
  </r>
  <r>
    <n v="2020000865"/>
    <s v="PLANO DE BENEFÍCIOS CD PREVICOKE II"/>
    <s v="PREVICOKE CD II"/>
    <x v="1"/>
    <s v="PREVICOKE"/>
    <n v="293"/>
    <s v="ATIVO - EM FUNCIONAMENTO"/>
    <s v="LC109"/>
    <x v="2"/>
  </r>
  <r>
    <n v="2020000938"/>
    <s v="PLANO DE BENEFÍCIOS ARXADA"/>
    <s v="PLANO DE BENEFÍCIOS ARXADA"/>
    <x v="2"/>
    <s v="MULTIBRA"/>
    <n v="245"/>
    <s v="ATIVO - EM FUNCIONAMENTO"/>
    <s v="LC109"/>
    <x v="1"/>
  </r>
  <r>
    <n v="2020001047"/>
    <s v="PLANO DE BENEFÍCIOS DOS SERVIDORES PÚBLICOS DE MUNICÍPIOS"/>
    <s v="RS-MUNICÍPIOS (SERVIDOR)"/>
    <x v="1"/>
    <s v="RS-PREV"/>
    <n v="6"/>
    <s v="ATIVO - EM FUNCIONAMENTO"/>
    <s v="LC108/109"/>
    <x v="2"/>
  </r>
  <r>
    <n v="2020001111"/>
    <s v="PLANO DE APOSENTADORIA CD XPREV"/>
    <s v="CD XPREV"/>
    <x v="1"/>
    <s v="MULTIPREV"/>
    <n v="621"/>
    <s v="ATIVO - EM FUNCIONAMENTO"/>
    <s v="LC109"/>
    <x v="1"/>
  </r>
  <r>
    <n v="2020001292"/>
    <s v="PLANO DE BENEFÍCIOS D - ALCON"/>
    <s v="PLANO DE BENEFÍCIOS D - ALCON"/>
    <x v="2"/>
    <s v="MULTIPREV"/>
    <n v="243"/>
    <s v="ATIVO - EM FUNCIONAMENTO"/>
    <s v="LC109"/>
    <x v="1"/>
  </r>
  <r>
    <n v="2020001365"/>
    <s v="PLANO DE BENEFÍCIOS DXC"/>
    <s v="PLANO DE BENEFÍCIOS DXC"/>
    <x v="2"/>
    <s v="VALUE PREV"/>
    <n v="1124"/>
    <s v="ATIVO - EM FUNCIONAMENTO"/>
    <s v="LC109"/>
    <x v="3"/>
  </r>
  <r>
    <n v="2020001438"/>
    <s v="PLANO ABONO COMPLEMENTAÇÃO"/>
    <s v="ABONO COMPLEMENTAÇÃO"/>
    <x v="0"/>
    <s v="VALIA"/>
    <n v="2550"/>
    <s v="ATIVO - EM FUNCIONAMENTO"/>
    <s v="LC109"/>
    <x v="0"/>
  </r>
  <r>
    <n v="2020001519"/>
    <s v="FAPES FAMÍLIA"/>
    <s v="FF"/>
    <x v="1"/>
    <s v="FAPES"/>
    <n v="296"/>
    <s v="ATIVO - EM FUNCIONAMENTO"/>
    <s v="LC108/109"/>
    <x v="1"/>
  </r>
  <r>
    <n v="2020001683"/>
    <s v="MAIS VISÃO"/>
    <s v="MAIS VISÃO"/>
    <x v="1"/>
    <s v="VISÃO PREV"/>
    <n v="1922"/>
    <s v="ATIVO - EM FUNCIONAMENTO"/>
    <s v="LC109"/>
    <x v="1"/>
  </r>
  <r>
    <n v="2020001756"/>
    <s v="PLANO DE BENEFÍCIOS SETORIAL +VALOR"/>
    <s v="+VALOR"/>
    <x v="1"/>
    <s v="VALUE PREV"/>
    <n v="675"/>
    <s v="ATIVO - EM FUNCIONAMENTO"/>
    <s v="LC109"/>
    <x v="3"/>
  </r>
  <r>
    <n v="2020001829"/>
    <s v="PLANO DE BENEFÍCIOS BRASÍLIAPREV"/>
    <s v="BRASÍLIAPREV"/>
    <x v="1"/>
    <s v="REGIUS"/>
    <n v="396"/>
    <s v="ATIVO - EM FUNCIONAMENTO"/>
    <s v="LC108/109"/>
    <x v="1"/>
  </r>
  <r>
    <n v="2020001918"/>
    <s v="PLANO  FAMÍLIA INDÚSTRIA"/>
    <s v="FAMÍLIA INDÚSTRIA"/>
    <x v="1"/>
    <s v="INDUSPREVI"/>
    <n v="181"/>
    <s v="ATIVO - EM FUNCIONAMENTO"/>
    <s v="LC109"/>
    <x v="3"/>
  </r>
  <r>
    <n v="2020002019"/>
    <s v="PLANO DE APOSENTADORIA POWER PREV"/>
    <s v="POWER PREV"/>
    <x v="1"/>
    <s v="MULTIPREV"/>
    <n v="1749"/>
    <s v="ATIVO - EM FUNCIONAMENTO"/>
    <s v="LC109"/>
    <x v="1"/>
  </r>
  <r>
    <n v="2020002183"/>
    <s v="PLANO DE BENEFÍCIOS DE CONTRIBUIÇÃO DEFINIDA ELEKEIROZ"/>
    <s v="ELEKEIROZ"/>
    <x v="1"/>
    <s v="ICATUFMP"/>
    <n v="358"/>
    <s v="ATIVO - EM FUNCIONAMENTO"/>
    <s v="LC109"/>
    <x v="1"/>
  </r>
  <r>
    <n v="2020002256"/>
    <s v="NOVO PLANO DE CONTRIBUIÇÃO DEFINIDA"/>
    <s v="NCD"/>
    <x v="1"/>
    <s v="ELOS"/>
    <n v="26"/>
    <s v="ATIVO - EM FUNCIONAMENTO"/>
    <s v="LC109"/>
    <x v="3"/>
  </r>
  <r>
    <n v="2020002329"/>
    <s v="AL-PREVCOMP"/>
    <s v="AL-PREVCOMP (SERVIDOR)"/>
    <x v="1"/>
    <s v="ALPREV"/>
    <n v="348"/>
    <s v="ATIVO - EM FUNCIONAMENTO"/>
    <s v="LC108/109"/>
    <x v="2"/>
  </r>
  <r>
    <n v="2020002418"/>
    <s v="PLANO FAMILIA ITAIPU SETORIAL"/>
    <s v="FAMILIA ITAIPU"/>
    <x v="1"/>
    <s v="FIBRA"/>
    <n v="1335"/>
    <s v="ATIVO - EM FUNCIONAMENTO"/>
    <s v="LC109"/>
    <x v="3"/>
  </r>
  <r>
    <n v="2020002574"/>
    <s v="PLANO MULTIPATROCINADO PARA ENTES FEDERATIVOS"/>
    <s v="PREVES ENTES (SERVIDOR)"/>
    <x v="1"/>
    <s v="PREVES"/>
    <n v="23"/>
    <s v="ATIVO - EM FUNCIONAMENTO"/>
    <s v="LC108/109"/>
    <x v="2"/>
  </r>
  <r>
    <n v="2020002647"/>
    <s v="PLANO DE BENEFÍCIOS PREVCOM-MT"/>
    <s v="PREVCOM-MT (SERVIDOR)"/>
    <x v="1"/>
    <s v="SP-PREVCOM"/>
    <n v="222"/>
    <s v="ATIVO - EM FUNCIONAMENTO"/>
    <s v="LC108/109"/>
    <x v="1"/>
  </r>
  <r>
    <n v="2020002711"/>
    <s v="PLANO FAMÍLIA ATLÂNTICO"/>
    <s v="FAMÍLIA ATLÂNTICO"/>
    <x v="1"/>
    <s v="FATL"/>
    <n v="308"/>
    <s v="ATIVO - EM FUNCIONAMENTO"/>
    <s v="LC109"/>
    <x v="1"/>
  </r>
  <r>
    <n v="2020002892"/>
    <s v="PLANO PREVWTW"/>
    <s v="PLANO PREVWTW"/>
    <x v="2"/>
    <s v="MULTIPREV"/>
    <n v="215"/>
    <s v="ATIVO - EM FUNCIONAMENTO"/>
    <s v="LC109"/>
    <x v="1"/>
  </r>
  <r>
    <n v="2020002965"/>
    <s v="PLANO INSTITUÍDO SETORIAL FAMÍLIA BRF PREVIDÊNCIA"/>
    <s v="PLANO FAMÍLIA BRF PREVIDÊNCIA"/>
    <x v="1"/>
    <s v="BRF PREVIDÊNCIA"/>
    <n v="643"/>
    <s v="ATIVO - EM FUNCIONAMENTO"/>
    <s v="LC109"/>
    <x v="1"/>
  </r>
  <r>
    <n v="2020003074"/>
    <s v="PLANO INSTITUÍDO SETORIAL FAMÍLIA PREVINDUS"/>
    <s v="FAMÍLIA PREVINDUS"/>
    <x v="1"/>
    <s v="PREVINDUS"/>
    <n v="81"/>
    <s v="ATIVO - EM FUNCIONAMENTO"/>
    <s v="LC109"/>
    <x v="3"/>
  </r>
  <r>
    <n v="2020003147"/>
    <s v="PLANO MISTO I DE BENEFÍCIOS - COMPESAPREV CD"/>
    <s v="COMPESAPREV CD"/>
    <x v="1"/>
    <s v="COMPESAPREV"/>
    <n v="345"/>
    <s v="ATIVO - EM FUNCIONAMENTO"/>
    <s v="LC108/109"/>
    <x v="2"/>
  </r>
  <r>
    <n v="2020003211"/>
    <s v="PLANO DE PREVIDÊNCIA COMPLEMENTAR VERALLIA"/>
    <s v="VERALLIA"/>
    <x v="1"/>
    <s v="MULTIPENSIONS"/>
    <n v="1925"/>
    <s v="ATIVO - EM FUNCIONAMENTO"/>
    <s v="LC109"/>
    <x v="1"/>
  </r>
  <r>
    <n v="2020003392"/>
    <s v="PLANO DE BENEFÍCIOS AEROSPACE"/>
    <s v="PB-AEROSPACE"/>
    <x v="2"/>
    <s v="ICATUFMP"/>
    <n v="9"/>
    <s v="ATIVO - EM FUNCIONAMENTO"/>
    <s v="LC109"/>
    <x v="1"/>
  </r>
  <r>
    <n v="2020003465"/>
    <s v="PLANO ORGANON PREV"/>
    <s v="ORGANON PREV"/>
    <x v="1"/>
    <s v="MULTIPREV"/>
    <n v="408"/>
    <s v="ATIVO - EM FUNCIONAMENTO"/>
    <s v="LC109"/>
    <x v="1"/>
  </r>
  <r>
    <n v="2021000011"/>
    <s v="PLANO PETROS - 3"/>
    <s v="PLANO PETROS - 3"/>
    <x v="1"/>
    <s v="PETROS"/>
    <n v="7323"/>
    <s v="ATIVO - EM FUNCIONAMENTO"/>
    <s v="LC108/109"/>
    <x v="0"/>
  </r>
  <r>
    <n v="2021000192"/>
    <s v="PLANO SETORIAL CELOS FAMÍLIA"/>
    <s v="CELOS FAMÍLIA"/>
    <x v="1"/>
    <s v="CELOS"/>
    <n v="52"/>
    <s v="ATIVO - EM FUNCIONAMENTO"/>
    <s v="LC108/109"/>
    <x v="1"/>
  </r>
  <r>
    <n v="2021000338"/>
    <s v="PLANO CD NUCLEP"/>
    <s v="PLANO CD NUCLEP"/>
    <x v="1"/>
    <s v="NUCLEOS"/>
    <n v="16"/>
    <s v="ATIVO - EM FUNCIONAMENTO"/>
    <s v="LC108/109"/>
    <x v="3"/>
  </r>
  <r>
    <n v="2021000419"/>
    <s v="PLANO CD ELETRONUCLEAR"/>
    <s v="PLANO CD ELETRONUCLEAR"/>
    <x v="1"/>
    <s v="NUCLEOS"/>
    <n v="77"/>
    <s v="ATIVO - EM FUNCIONAMENTO"/>
    <s v="LC108/109"/>
    <x v="3"/>
  </r>
  <r>
    <n v="2021000583"/>
    <s v="PLANO DE PREVIDÊNCIA COMPLEMENTAR DOS SERVIDORES DO ESTADO DO CEARÁ"/>
    <s v="PREV-CE (SERVIDOR)"/>
    <x v="1"/>
    <s v="CE-PREVCOM"/>
    <n v="671"/>
    <s v="ATIVO - EM FUNCIONAMENTO"/>
    <s v="LC108/109"/>
    <x v="2"/>
  </r>
  <r>
    <n v="2021000656"/>
    <s v="PLANO INSTITUIDO BEM FUTURO"/>
    <s v="BEM FUTURO"/>
    <x v="1"/>
    <s v="FUNCESP"/>
    <n v="5"/>
    <s v="ATIVO - EM FUNCIONAMENTO"/>
    <s v="LC109"/>
    <x v="0"/>
  </r>
  <r>
    <n v="2021000729"/>
    <s v="PLANO DE APOSENTADORIA ELANCO"/>
    <s v="PLANO DE APOSENTADORIA ELANCO"/>
    <x v="2"/>
    <s v="ELANCO PREV"/>
    <n v="556"/>
    <s v="ATIVO - EM FUNCIONAMENTO"/>
    <s v="LC109"/>
    <x v="2"/>
  </r>
  <r>
    <n v="2021000974"/>
    <s v="PLANO DE APOSENTADORIA"/>
    <s v="PLANO DE APOSENTADORIA"/>
    <x v="2"/>
    <s v="MULTIPREV"/>
    <n v="1738"/>
    <s v="ATIVO - EM FUNCIONAMENTO"/>
    <s v="LC109"/>
    <x v="1"/>
  </r>
  <r>
    <n v="2021001083"/>
    <s v="PLANO DE BENEFÍCIOS PREV-MAIS"/>
    <s v="PREV-MAIS (SERVIDOR)"/>
    <x v="1"/>
    <s v="PREVCOM-MG"/>
    <n v="4"/>
    <s v="ATIVO - EM FUNCIONAMENTO"/>
    <s v="LC108/109"/>
    <x v="2"/>
  </r>
  <r>
    <n v="2021001156"/>
    <s v="PLANO DE APOSENTADORIA PROGRAMADA - PAP - FRONERI"/>
    <s v="PAP - FRONERI"/>
    <x v="2"/>
    <s v="IFM"/>
    <n v="100"/>
    <s v="ATIVO - EM FUNCIONAMENTO"/>
    <s v="LC109"/>
    <x v="1"/>
  </r>
  <r>
    <n v="2021001229"/>
    <s v="PLANO DE APOSENTADORIA PAN - FRONERI"/>
    <s v="PAN - FRONERI"/>
    <x v="1"/>
    <s v="IFM"/>
    <n v="158"/>
    <s v="ATIVO - EM FUNCIONAMENTO"/>
    <s v="LC109"/>
    <x v="1"/>
  </r>
  <r>
    <n v="2021001318"/>
    <s v="PLANO DE APOSENTADORIA PROGRAMADA II ¿ PAP II - FRONERI"/>
    <s v="PAP II - FRONERI"/>
    <x v="2"/>
    <s v="IFM"/>
    <n v="77"/>
    <s v="ATIVO - EM FUNCIONAMENTO"/>
    <s v="LC109"/>
    <x v="1"/>
  </r>
  <r>
    <n v="2021001474"/>
    <s v="FBPREV MULTIPATROCINADO"/>
    <s v="CD1 (SERVIDOR)"/>
    <x v="1"/>
    <s v="BANRISUL/FBSS"/>
    <n v="71"/>
    <s v="ATIVO - EM FUNCIONAMENTO"/>
    <s v="LC108/109"/>
    <x v="1"/>
  </r>
  <r>
    <n v="2021001547"/>
    <s v="FAMÍLIA PREVIDÊNCIA MUNICÍPIOS"/>
    <s v="FAMÍLIA PREVIDÊNCIA MUNICÍPIOS"/>
    <x v="1"/>
    <s v="FAMILIA PREVIDENCIA"/>
    <n v="47"/>
    <s v="ATIVO - EM FUNCIONAMENTO"/>
    <s v="LC109"/>
    <x v="1"/>
  </r>
  <r>
    <n v="2021001611"/>
    <s v="NUTRIENPREV"/>
    <s v="NUTRIENPREV"/>
    <x v="1"/>
    <s v="MULTIPENSIONS"/>
    <n v="1645"/>
    <s v="ATIVO - EM FUNCIONAMENTO"/>
    <s v="LC109"/>
    <x v="1"/>
  </r>
  <r>
    <n v="2021001792"/>
    <s v="PLANO DE BENEFÍCIOS DE CONTRIBUIÇÃO DEFINIDA CITIBANK"/>
    <s v="PLANO DE CONTRIBUIÇÃO DEFINIDA CITIBANK"/>
    <x v="1"/>
    <s v="CITIPREVI"/>
    <n v="4289"/>
    <s v="ATIVO - EM FUNCIONAMENTO"/>
    <s v="LC109"/>
    <x v="3"/>
  </r>
  <r>
    <n v="2021001865"/>
    <s v="PLANO CD INB"/>
    <s v="PLANO CD INB"/>
    <x v="1"/>
    <s v="NUCLEOS"/>
    <n v="53"/>
    <s v="ATIVO - EM FUNCIONAMENTO"/>
    <s v="LC108/109"/>
    <x v="3"/>
  </r>
  <r>
    <n v="2021001938"/>
    <s v="PLANO SETORIAL FAMÍLIA INOVAR"/>
    <s v="FAMÍLIA INOVAR"/>
    <x v="1"/>
    <s v="INOVAR PREVIDENCIA"/>
    <n v="168"/>
    <s v="ATIVO - EM FUNCIONAMENTO"/>
    <s v="LC109"/>
    <x v="3"/>
  </r>
  <r>
    <n v="2021002047"/>
    <s v="PLANO DE APOSENTADORIA VITESCO TECNOLOGIA"/>
    <s v="VITESCO TECNOLOGIA"/>
    <x v="2"/>
    <s v="ICATUFMP"/>
    <n v="78"/>
    <s v="ATIVO - EM FUNCIONAMENTO"/>
    <s v="LC109"/>
    <x v="1"/>
  </r>
  <r>
    <n v="2021002111"/>
    <s v="PLANO ELETROBRÁS DE CONTRIBUIÇÃO DEFINIDA I"/>
    <s v="PLANO CD ELETROBRÁS I"/>
    <x v="1"/>
    <s v="ELETROS"/>
    <n v="1333"/>
    <s v="ATIVO - EM FUNCIONAMENTO"/>
    <s v="LC108/109"/>
    <x v="1"/>
  </r>
  <r>
    <n v="2021002292"/>
    <s v="VIVA MAIS MULTI PREFEITURAS"/>
    <s v="VIVA MAIS PREFEITURAS"/>
    <x v="1"/>
    <s v="FUSAN"/>
    <n v="50"/>
    <s v="ATIVO - EM FUNCIONAMENTO"/>
    <s v="LC108/109"/>
    <x v="3"/>
  </r>
  <r>
    <n v="2021002365"/>
    <s v="PLANO DE BENEFÍCIOS CD BANESPREV"/>
    <s v="CD BANESPREV"/>
    <x v="1"/>
    <s v="BANESPREV"/>
    <n v="983"/>
    <s v="ATIVO - EM FUNCIONAMENTO"/>
    <s v="LC109"/>
    <x v="0"/>
  </r>
  <r>
    <n v="2021002438"/>
    <s v="PLANO DE BENEFÍCIOS BRKPREV"/>
    <s v="BRKPREV"/>
    <x v="1"/>
    <s v="ICATUFMP"/>
    <n v="3537"/>
    <s v="ATIVO - EM FUNCIONAMENTO"/>
    <s v="LC109"/>
    <x v="1"/>
  </r>
  <r>
    <n v="2021002519"/>
    <s v="PLANO DE BENEFÍCIOS MUNICÍPIOS-CD"/>
    <s v="MUNICÌPIOS-CD (SERVIDOR)"/>
    <x v="1"/>
    <s v="RJPREV"/>
    <n v="2"/>
    <s v="ATIVO - EM FUNCIONAMENTO"/>
    <s v="LC108/109"/>
    <x v="2"/>
  </r>
  <r>
    <n v="2021002756"/>
    <s v="PLANO DE APOSENTADORIA FUTURAFLEX"/>
    <s v="PLANO FUTURAFLEX"/>
    <x v="1"/>
    <s v="FUTURA II"/>
    <n v="2705"/>
    <s v="ATIVO - EM FUNCIONAMENTO"/>
    <s v="LC109"/>
    <x v="2"/>
  </r>
  <r>
    <n v="2021002829"/>
    <s v="PLANO DE PREVIDÊNCIA COMPLEMENTAR DOS MUNICÍPIOS DO ESTADO DO CEARÁ"/>
    <s v="PREV-CE MUNICÍPIOS (SERVIDOR)"/>
    <x v="1"/>
    <s v="CE-PREVCOM"/>
    <n v="105"/>
    <s v="ATIVO - EM FUNCIONAMENTO"/>
    <s v="LC108/109"/>
    <x v="2"/>
  </r>
  <r>
    <n v="2021003019"/>
    <s v="PLANO DE BENEFÍCIOS BBPREV BRASIL"/>
    <s v="BBPREV BRASIL (SERVIDOR)"/>
    <x v="1"/>
    <s v="BB PREVIDENCIA"/>
    <n v="392"/>
    <s v="ATIVO - EM FUNCIONAMENTO"/>
    <s v="LC109"/>
    <x v="1"/>
  </r>
  <r>
    <n v="2021003183"/>
    <s v="PLANO FLEXPREV"/>
    <s v="PLANO FLEXPREV"/>
    <x v="1"/>
    <s v="PETROS"/>
    <n v="2400"/>
    <s v="ATIVO - EM FUNCIONAMENTO"/>
    <s v="LC108/109"/>
    <x v="0"/>
  </r>
  <r>
    <n v="2021003256"/>
    <s v="PLANO DE BENEFÍCIOS INDUSPREV FLEX FIESP/CIESP"/>
    <s v="INDUSPREV FLEX FIESP/CIESP"/>
    <x v="1"/>
    <s v="MULTIBRA"/>
    <n v="16"/>
    <s v="ATIVO - EM FUNCIONAMENTO"/>
    <s v="LC109"/>
    <x v="1"/>
  </r>
  <r>
    <n v="2021003329"/>
    <s v="MAG FEDERAÇÃO"/>
    <s v="MAG FEDERAÇÃO (SERVIDOR)"/>
    <x v="1"/>
    <s v="MONGERAL"/>
    <n v="380"/>
    <s v="ATIVO - EM FUNCIONAMENTO"/>
    <s v="LC109"/>
    <x v="2"/>
  </r>
  <r>
    <n v="2021003418"/>
    <s v="PLANO DE BENEFÍCIOS PRECE IV"/>
    <s v="PRECE IV"/>
    <x v="1"/>
    <s v="PRECE"/>
    <n v="2132"/>
    <s v="ATIVO - EM FUNCIONAMENTO"/>
    <s v="LC108/109"/>
    <x v="3"/>
  </r>
  <r>
    <n v="2022000056"/>
    <s v="PLANO DE BENEFÍCIOS INDUSPREV FLEX SENAI-SP"/>
    <s v="INDUSPREV FLEX SENAI"/>
    <x v="1"/>
    <s v="MULTIBRA"/>
    <n v="669"/>
    <s v="ATIVO - EM FUNCIONAMENTO"/>
    <s v="LC109"/>
    <x v="1"/>
  </r>
  <r>
    <n v="2022000129"/>
    <s v="PLANO DE BENEFÍCIOS INDUSPREV FLEX SESI - SP"/>
    <s v="PLANO DE BENEFÍCIOS INDUSPREV FLEX SESI"/>
    <x v="1"/>
    <s v="MULTIBRA"/>
    <n v="611"/>
    <s v="ATIVO - EM FUNCIONAMENTO"/>
    <s v="LC109"/>
    <x v="1"/>
  </r>
  <r>
    <n v="2022000374"/>
    <s v="CAPITALPREV R"/>
    <s v="CAPITALPREV (SERVIDOR)"/>
    <x v="1"/>
    <s v="MONGERAL"/>
    <n v="59"/>
    <s v="ATIVO - EM FUNCIONAMENTO"/>
    <s v="LC109"/>
    <x v="2"/>
  </r>
  <r>
    <n v="2022000447"/>
    <s v="PLANO DE PREVIDÊNCIA COMPLEMENTAR DO MUNICÍPIO DE FLORIANÓPOLIS - FLORIPAPREV"/>
    <s v="FLORIPAPREV (SERVIDOR)"/>
    <x v="1"/>
    <s v="FUMPRESC"/>
    <n v="148"/>
    <s v="ATIVO - EM FUNCIONAMENTO"/>
    <s v="LC108/109"/>
    <x v="2"/>
  </r>
  <r>
    <n v="2022000511"/>
    <s v="PLANO DE APOSENTADORIA DE CONTRIBUIÇÃO DEFINIDA ISA CTEEP"/>
    <s v="ISA CTEEP PREV"/>
    <x v="1"/>
    <s v="FUNCESP"/>
    <n v="110"/>
    <s v="ATIVO - EM FUNCIONAMENTO"/>
    <s v="LC109"/>
    <x v="0"/>
  </r>
  <r>
    <n v="2022000692"/>
    <s v="PLANO FRGPREV"/>
    <s v="FRGPREV"/>
    <x v="1"/>
    <s v="REAL GRANDEZA"/>
    <n v="117"/>
    <s v="ATIVO - EM FUNCIONAMENTO"/>
    <s v="LC108/109"/>
    <x v="0"/>
  </r>
  <r>
    <n v="2022000765"/>
    <s v="PLANO DE BENEFÍCIOS PREVIDENCIÁRIOS SPA"/>
    <s v="PBP-SPA"/>
    <x v="0"/>
    <s v="PORTUS"/>
    <n v="6239"/>
    <s v="ATIVO - EM FUNCIONAMENTO"/>
    <s v="LC108/109"/>
    <x v="3"/>
  </r>
  <r>
    <n v="2022000919"/>
    <s v="CARIOCAPREV"/>
    <s v="CARIOCAPREV"/>
    <x v="1"/>
    <s v="MONGERAL"/>
    <n v="73"/>
    <s v="ATIVO - EM FUNCIONAMENTO"/>
    <s v="LC109"/>
    <x v="2"/>
  </r>
  <r>
    <n v="2022001192"/>
    <s v="PLANO DE BENEFÍCIOS CODESA"/>
    <s v="PBP-CODESA"/>
    <x v="0"/>
    <s v="PORTUS"/>
    <n v="1257"/>
    <s v="ATIVO - EM FUNCIONAMENTO"/>
    <s v="LC108/109"/>
    <x v="3"/>
  </r>
  <r>
    <n v="2022001338"/>
    <s v="PLANO VIVA FEDERATIVO"/>
    <s v="PLANO VIVA FEDERATIVO"/>
    <x v="1"/>
    <s v="VIVA"/>
    <n v="97"/>
    <s v="ATIVO - EM FUNCIONAMENTO"/>
    <s v="LC109"/>
    <x v="3"/>
  </r>
  <r>
    <n v="2022001656"/>
    <s v="PLANO PBP - CDRJ"/>
    <s v="CDRJ"/>
    <x v="0"/>
    <s v="PORTUS"/>
    <n v="2694"/>
    <s v="ATIVO - EM FUNCIONAMENTO"/>
    <s v="LC108/109"/>
    <x v="3"/>
  </r>
  <r>
    <n v="2022001729"/>
    <s v="PLANO DE BENEFÍCIOS PBP-CDP"/>
    <s v="CDP"/>
    <x v="0"/>
    <s v="PORTUS"/>
    <n v="967"/>
    <s v="ATIVO - EM FUNCIONAMENTO"/>
    <s v="LC108/109"/>
    <x v="3"/>
  </r>
  <r>
    <n v="2022001818"/>
    <s v="PLANO DE BENEFÍCIOS CODEBA"/>
    <s v="CODEBA"/>
    <x v="0"/>
    <s v="PORTUS"/>
    <n v="1149"/>
    <s v="ATIVO - EM FUNCIONAMENTO"/>
    <s v="LC108/109"/>
    <x v="3"/>
  </r>
  <r>
    <n v="2022001974"/>
    <s v="FIPECQ ENTES FEDERATIVOS"/>
    <s v="FEF"/>
    <x v="1"/>
    <s v="FIPECQ"/>
    <n v="72"/>
    <s v="ATIVO - EM FUNCIONAMENTO"/>
    <s v="LC108/109"/>
    <x v="3"/>
  </r>
  <r>
    <n v="2022002156"/>
    <s v="MAG CORPORATE"/>
    <s v="MAG CORPORATE"/>
    <x v="1"/>
    <s v="MONGERAL"/>
    <n v="49"/>
    <s v="ATIVO - EM FUNCIONAMENTO"/>
    <s v="LC109"/>
    <x v="2"/>
  </r>
  <r>
    <n v="2022002547"/>
    <s v="PLANO DE APOSENTADORIA DE CONTRIBUIÇÃO DEFINIDA VEM"/>
    <s v="VEM PREV"/>
    <x v="1"/>
    <s v="FUNCESP"/>
    <n v="143"/>
    <s v="ATIVO - EM FUNCIONAMENTO"/>
    <s v="LC109"/>
    <x v="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154">
  <r>
    <n v="1904000118"/>
    <s v="CARTEIRA DE PECÚLIOS"/>
    <s v="CAPEC"/>
    <x v="0"/>
    <x v="0"/>
    <n v="124593"/>
    <e v="#N/A"/>
    <x v="0"/>
    <x v="0"/>
    <x v="0"/>
  </r>
  <r>
    <n v="1967000174"/>
    <s v="PLANO DE BENEFÍCIOS DEFINIDOS"/>
    <s v="PLANO BD"/>
    <x v="0"/>
    <x v="1"/>
    <n v="11345"/>
    <s v="ATIVO - EM EXTINÇÃO"/>
    <x v="1"/>
    <x v="1"/>
    <x v="1"/>
  </r>
  <r>
    <n v="1970000147"/>
    <s v="PLANO PETROS DO SISTEMA PETROBRAS NÃO REPACTUADOS"/>
    <s v="PLANO PETROS NÃO REPACTUADOS"/>
    <x v="0"/>
    <x v="2"/>
    <n v="27108"/>
    <s v="ATIVO - EM EXTINÇÃO"/>
    <x v="1"/>
    <x v="0"/>
    <x v="0"/>
  </r>
  <r>
    <n v="1971000183"/>
    <s v="PLANO DE BENEFÍCIO DEFINIDO"/>
    <s v="PLANO BD"/>
    <x v="0"/>
    <x v="3"/>
    <n v="19874"/>
    <s v="ATIVO - EM EXTINÇÃO"/>
    <x v="1"/>
    <x v="0"/>
    <x v="0"/>
  </r>
  <r>
    <n v="1971000256"/>
    <s v="PLANO DE BENEFÍCIOS PLENUS"/>
    <s v="PLENUS"/>
    <x v="0"/>
    <x v="4"/>
    <n v="952"/>
    <s v="ATIVO - EM FUNCIONAMENTO"/>
    <x v="2"/>
    <x v="2"/>
    <x v="0"/>
  </r>
  <r>
    <n v="1972000111"/>
    <s v="PLANO DE COMPLEMENTAÇÃO DE APOSENTADORIA - PCA"/>
    <s v="PCA"/>
    <x v="0"/>
    <x v="5"/>
    <n v="2647"/>
    <s v="ATIVO - EM EXTINÇÃO"/>
    <x v="2"/>
    <x v="3"/>
    <x v="0"/>
  </r>
  <r>
    <n v="1973000156"/>
    <s v="PLANO DE BENEFÍCIO DEFINIDO"/>
    <s v="PLANO BD"/>
    <x v="0"/>
    <x v="6"/>
    <n v="28878"/>
    <s v="ATIVO - EM EXTINÇÃO"/>
    <x v="2"/>
    <x v="0"/>
    <x v="0"/>
  </r>
  <r>
    <n v="1974000192"/>
    <s v="PLANO ULTRAPREV DE SUPLEMENTAÇÃO DE BENEFÍCIOS"/>
    <s v="ULTRAPREV"/>
    <x v="1"/>
    <x v="7"/>
    <n v="9265"/>
    <s v="ATIVO - EM FUNCIONAMENTO"/>
    <x v="2"/>
    <x v="3"/>
    <x v="0"/>
  </r>
  <r>
    <n v="1974000265"/>
    <s v="PLANO DE BENEFÍCIO DEFINIDO ELOS/ELETROSUL"/>
    <s v="BD-ELOS/ELETROSUL"/>
    <x v="0"/>
    <x v="8"/>
    <n v="1832"/>
    <s v="ATIVO - EM EXTINÇÃO"/>
    <x v="2"/>
    <x v="3"/>
    <x v="0"/>
  </r>
  <r>
    <n v="1974000338"/>
    <s v="PLANO BD - ELOS/ENGIE"/>
    <s v="BD-ELOS/ENGIE"/>
    <x v="0"/>
    <x v="8"/>
    <n v="3404"/>
    <s v="ATIVO - EM EXTINÇÃO"/>
    <x v="2"/>
    <x v="3"/>
    <x v="0"/>
  </r>
  <r>
    <n v="1974000419"/>
    <s v="PLANO DE BENEFÍCIOS A/B"/>
    <s v="PLANO A/B"/>
    <x v="0"/>
    <x v="9"/>
    <n v="3564"/>
    <s v="ATIVO - EM EXTINÇÃO"/>
    <x v="2"/>
    <x v="1"/>
    <x v="0"/>
  </r>
  <r>
    <n v="1974000583"/>
    <s v="PLANO DE BENEFÍCIOS PREVIDENCIÁRIOS Nº 002"/>
    <s v="PBP Nº 2"/>
    <x v="0"/>
    <x v="10"/>
    <n v="2719"/>
    <s v="ATIVO - EM FUNCIONAMENTO"/>
    <x v="2"/>
    <x v="1"/>
    <x v="0"/>
  </r>
  <r>
    <n v="1975000218"/>
    <s v="PLANO DE BENEFÍCIO DEFINIDO"/>
    <s v="PBD"/>
    <x v="0"/>
    <x v="11"/>
    <n v="19166"/>
    <s v="ATIVO - EM EXTINÇÃO"/>
    <x v="2"/>
    <x v="1"/>
    <x v="0"/>
  </r>
  <r>
    <n v="1976000165"/>
    <s v="PLANO DE BENEFÍCIOS I"/>
    <s v="PLANO DE BENEFÍCIOS I"/>
    <x v="0"/>
    <x v="12"/>
    <n v="534"/>
    <s v="ATIVO - EM FUNCIONAMENTO"/>
    <x v="1"/>
    <x v="2"/>
    <x v="0"/>
  </r>
  <r>
    <n v="1976000238"/>
    <s v="PLANO EX-AUTÁRQUICOS DE BENEFÍCIO"/>
    <s v="PLANO EX-AUTÁRQUICOS DE BENEFÍCIO"/>
    <x v="0"/>
    <x v="12"/>
    <n v="30"/>
    <s v="ATIVO - EM EXTINÇÃO"/>
    <x v="1"/>
    <x v="2"/>
    <x v="0"/>
  </r>
  <r>
    <n v="1977000118"/>
    <s v="PLANO PREVIDENCIAL A"/>
    <s v="PLANO A"/>
    <x v="0"/>
    <x v="13"/>
    <n v="2257"/>
    <s v="ATIVO - EM EXTINÇÃO"/>
    <x v="2"/>
    <x v="3"/>
    <x v="2"/>
  </r>
  <r>
    <n v="1977000274"/>
    <s v="REGULAMENTO DO PLANO DE BENEFÍCIOS - REG/REPLAN"/>
    <s v="REG/REPLAN"/>
    <x v="0"/>
    <x v="14"/>
    <n v="98001"/>
    <s v="ATIVO - EM EXTINÇÃO"/>
    <x v="1"/>
    <x v="0"/>
    <x v="0"/>
  </r>
  <r>
    <n v="1978000138"/>
    <s v="REGULAMENTO GERAL"/>
    <s v="REGULAMENTO GERAL"/>
    <x v="0"/>
    <x v="15"/>
    <n v="20638"/>
    <s v="ATIVO - EM EXTINÇÃO"/>
    <x v="1"/>
    <x v="1"/>
    <x v="3"/>
  </r>
  <r>
    <n v="1978000219"/>
    <s v="REGULAMENTO COMPLEMENTAR Nº 01 DO PLANO DE BENEFICIOS"/>
    <s v="REGULAMENTO COMPLEMENTAR Nº 01"/>
    <x v="0"/>
    <x v="15"/>
    <n v="1748"/>
    <s v="ATIVO - EM EXTINÇÃO"/>
    <x v="1"/>
    <x v="1"/>
    <x v="3"/>
  </r>
  <r>
    <n v="1978000383"/>
    <s v="REGULAMENTO COMPLEMENTAR Nº 02 DO PLANO DE BENEFICIOS"/>
    <s v="REGULAMENTO COMPLEMENTAR Nº 02"/>
    <x v="0"/>
    <x v="15"/>
    <n v="1103"/>
    <s v="ATIVO - EM EXTINÇÃO"/>
    <x v="1"/>
    <x v="1"/>
    <x v="3"/>
  </r>
  <r>
    <n v="1978000456"/>
    <s v="PLANO BÁSICO DO GEIPREV"/>
    <s v="GEIPREV"/>
    <x v="0"/>
    <x v="16"/>
    <n v="536"/>
    <s v="ATIVO - EM EXTINÇÃO"/>
    <x v="1"/>
    <x v="2"/>
    <x v="0"/>
  </r>
  <r>
    <n v="1978000529"/>
    <s v="PLANO DE BENEFÍCIOS PORTUS 1"/>
    <s v="PBP1"/>
    <x v="0"/>
    <x v="17"/>
    <n v="11274"/>
    <s v="ATIVO - EM FUNCIONAMENTO"/>
    <x v="1"/>
    <x v="3"/>
    <x v="0"/>
  </r>
  <r>
    <n v="1979000174"/>
    <s v="PLANO DE RENDA VINCULADA - PRV"/>
    <s v="PRV"/>
    <x v="0"/>
    <x v="18"/>
    <n v="4574"/>
    <s v="ATIVO - EM EXTINÇÃO"/>
    <x v="1"/>
    <x v="3"/>
    <x v="0"/>
  </r>
  <r>
    <n v="1979000247"/>
    <s v="PLANO DE BENEFÍCIO DEFINIDO DA PATROCINADORA CPTM"/>
    <s v="PLANO CPTM"/>
    <x v="0"/>
    <x v="19"/>
    <n v="5094"/>
    <s v="ATIVO - EM FUNCIONAMENTO"/>
    <x v="1"/>
    <x v="1"/>
    <x v="0"/>
  </r>
  <r>
    <n v="1979000492"/>
    <s v="PLANO BÁSICO DE PREVIDÊNCIA COMPLEMENTAR - EMBRAPA"/>
    <s v="EMBRAPA  BD"/>
    <x v="0"/>
    <x v="20"/>
    <n v="13010"/>
    <s v="ATIVO - EM EXTINÇÃO"/>
    <x v="1"/>
    <x v="1"/>
    <x v="0"/>
  </r>
  <r>
    <n v="1979000565"/>
    <s v="2.EMBRATER - PLANO DE BENEFÍCIO DEFINIDO"/>
    <s v="2.EMBRATER - PLANO BD"/>
    <x v="0"/>
    <x v="20"/>
    <n v="74"/>
    <s v="ATIVO - EM RETIRADA DE PATROCÍNIO"/>
    <x v="1"/>
    <x v="1"/>
    <x v="0"/>
  </r>
  <r>
    <n v="1979000638"/>
    <s v="PLANO DE BENEFÍCIOS FAF"/>
    <s v="PLANO FAF"/>
    <x v="0"/>
    <x v="21"/>
    <n v="34417"/>
    <s v="ATIVO - EM EXTINÇÃO"/>
    <x v="2"/>
    <x v="1"/>
    <x v="0"/>
  </r>
  <r>
    <n v="1979000719"/>
    <s v="PLANO DE BENEFÍCIOS CONAB"/>
    <s v="PLANO"/>
    <x v="0"/>
    <x v="22"/>
    <n v="182"/>
    <s v="ATIVO - EM EXTINÇÃO"/>
    <x v="1"/>
    <x v="3"/>
    <x v="0"/>
  </r>
  <r>
    <n v="1979000956"/>
    <s v="PLANO DE BENEFÍCIOS 002"/>
    <s v="PLANO N.º 002"/>
    <x v="0"/>
    <x v="23"/>
    <n v="4884"/>
    <s v="ATIVO - EM EXTINÇÃO"/>
    <x v="2"/>
    <x v="0"/>
    <x v="4"/>
  </r>
  <r>
    <n v="1979001138"/>
    <s v="PREVIDENCIÁRIO SUPLEMENTAR À PREVIDÊNCIA SOCIAL"/>
    <s v="PPSPS"/>
    <x v="0"/>
    <x v="24"/>
    <n v="430"/>
    <s v="ATIVO - EM FUNCIONAMENTO"/>
    <x v="1"/>
    <x v="2"/>
    <x v="0"/>
  </r>
  <r>
    <n v="1979001219"/>
    <s v="PLANO DE BENEFÍCIOS I"/>
    <s v="PB I"/>
    <x v="0"/>
    <x v="25"/>
    <n v="1156"/>
    <s v="ATIVO - EM EXTINÇÃO"/>
    <x v="1"/>
    <x v="3"/>
    <x v="5"/>
  </r>
  <r>
    <n v="1979001456"/>
    <s v="PLANO ALPHA DE BENEFÍCIOS"/>
    <s v="PLANO ALPHA"/>
    <x v="0"/>
    <x v="26"/>
    <n v="5025"/>
    <s v="ATIVO - EM EXTINÇÃO"/>
    <x v="2"/>
    <x v="3"/>
    <x v="6"/>
  </r>
  <r>
    <n v="1979001529"/>
    <s v="PLANO BÁSICO DE BENEFÍCIOS"/>
    <s v="PBB"/>
    <x v="0"/>
    <x v="27"/>
    <n v="12511"/>
    <s v="ATIVO - EM EXTINÇÃO"/>
    <x v="1"/>
    <x v="1"/>
    <x v="7"/>
  </r>
  <r>
    <n v="1979001618"/>
    <s v="PLANO DE PREVIDÊNCIA COMPLEMENTAR"/>
    <s v="PPC"/>
    <x v="0"/>
    <x v="28"/>
    <n v="3380"/>
    <s v="ATIVO - EM FUNCIONAMENTO"/>
    <x v="1"/>
    <x v="3"/>
    <x v="0"/>
  </r>
  <r>
    <n v="1979001774"/>
    <s v="PLANO UNIFICADO DE BENEFÍCIO DEFINIDO  BD"/>
    <s v="PLANO UNIFICADO BD"/>
    <x v="0"/>
    <x v="29"/>
    <n v="6519"/>
    <s v="ATIVO - EM EXTINÇÃO"/>
    <x v="1"/>
    <x v="1"/>
    <x v="0"/>
  </r>
  <r>
    <n v="1979001911"/>
    <s v="PLANO DE BENEFÍCIOS DEFINIDO"/>
    <s v="BD"/>
    <x v="0"/>
    <x v="30"/>
    <n v="2669"/>
    <s v="ATIVO - EM EXTINÇÃO"/>
    <x v="2"/>
    <x v="2"/>
    <x v="8"/>
  </r>
  <r>
    <n v="1979002118"/>
    <s v="PLANO COMPLEMENTAR À PREVIDÊNCIA SOCIAL"/>
    <s v="BD ELETROBRÁS"/>
    <x v="0"/>
    <x v="31"/>
    <n v="2464"/>
    <s v="ATIVO - EM EXTINÇÃO"/>
    <x v="1"/>
    <x v="1"/>
    <x v="0"/>
  </r>
  <r>
    <n v="1979002274"/>
    <s v="PLANO BÁSICO DE BENEFÍCIOS - PBB"/>
    <s v="NUCLEOS"/>
    <x v="0"/>
    <x v="32"/>
    <n v="10557"/>
    <s v="ATIVO - EM EXTINÇÃO"/>
    <x v="1"/>
    <x v="3"/>
    <x v="0"/>
  </r>
  <r>
    <n v="1979002592"/>
    <s v="PLANO DE BENEFÍCIOS SANPREV I"/>
    <s v="PB I"/>
    <x v="0"/>
    <x v="33"/>
    <n v="26"/>
    <s v="ATIVO - EM FUNCIONAMENTO"/>
    <x v="2"/>
    <x v="0"/>
    <x v="9"/>
  </r>
  <r>
    <n v="1979002665"/>
    <s v="PLANO DE BENEFÍCIOS I"/>
    <s v="PLANO I"/>
    <x v="2"/>
    <x v="34"/>
    <n v="1982"/>
    <s v="ATIVO - EM EXTINÇÃO"/>
    <x v="1"/>
    <x v="1"/>
    <x v="10"/>
  </r>
  <r>
    <n v="1979002738"/>
    <s v="PLANO DE SUPLEMENTAÇÃO DE APOSENTADORIAS E PENSÃO - PSAP/CESP B1"/>
    <s v="PSAP/CESP B1"/>
    <x v="0"/>
    <x v="35"/>
    <n v="7840"/>
    <s v="ATIVO - EM EXTINÇÃO"/>
    <x v="2"/>
    <x v="0"/>
    <x v="0"/>
  </r>
  <r>
    <n v="1979002819"/>
    <s v="PLANO DE SUPLEMENTAÇÃO DE APOSENTADORIAS E PENSÃO PSAP/ELEKTRO"/>
    <s v="PSAP/ELEKTRO"/>
    <x v="0"/>
    <x v="35"/>
    <n v="9959"/>
    <s v="ATIVO - EM FUNCIONAMENTO"/>
    <x v="2"/>
    <x v="0"/>
    <x v="0"/>
  </r>
  <r>
    <n v="1979002983"/>
    <s v="PLANO DE SUPLEMENTAÇÃO DE APOSENTADORIAS E PENSÃO - RIO PARANAPANEMA ENERGIA"/>
    <s v="PSAP/RIO PARANAPANEMA ENERGIA"/>
    <x v="0"/>
    <x v="35"/>
    <n v="887"/>
    <s v="ATIVO - EM FUNCIONAMENTO"/>
    <x v="2"/>
    <x v="0"/>
    <x v="0"/>
  </r>
  <r>
    <n v="1979003092"/>
    <s v="PLANO DE SUPLEMENTAÇÃO DE APOSENTADORIAS E PENSÃO PSAP/AES B"/>
    <s v="PSAP/AES BRASIL"/>
    <x v="0"/>
    <x v="35"/>
    <n v="1300"/>
    <s v="ATIVO - EM EXTINÇÃO"/>
    <x v="2"/>
    <x v="0"/>
    <x v="0"/>
  </r>
  <r>
    <n v="1979003165"/>
    <s v="PLANO DE SUPLEMENTAÇÃO DE APOSENTADORIAS E PENSÃO-CTEEP"/>
    <s v="PSAP/CTEEP"/>
    <x v="0"/>
    <x v="35"/>
    <n v="8031"/>
    <s v="ATIVO - EM FUNCIONAMENTO"/>
    <x v="2"/>
    <x v="0"/>
    <x v="0"/>
  </r>
  <r>
    <n v="1979003238"/>
    <s v="PLANO DE PREVIDÊNCIA COMPLEMENTAR CPFL - PPCPFL"/>
    <s v="PPCPFL"/>
    <x v="2"/>
    <x v="35"/>
    <n v="17801"/>
    <s v="ATIVO - EM EXTINÇÃO"/>
    <x v="2"/>
    <x v="0"/>
    <x v="0"/>
  </r>
  <r>
    <n v="1979003319"/>
    <s v="PLANO DE APOSENTADORIAS E PENSÃO CV DOS EMPREGADOS DA FUNDAÇÃO CESP - PAP - CV"/>
    <s v="PAP-CV"/>
    <x v="2"/>
    <x v="35"/>
    <n v="1620"/>
    <s v="ATIVO - EM FUNCIONAMENTO"/>
    <x v="2"/>
    <x v="0"/>
    <x v="0"/>
  </r>
  <r>
    <n v="1979003483"/>
    <s v="PLANO RP2 - (EX-MINASCAIXA)"/>
    <s v="PREVIMINAS"/>
    <x v="0"/>
    <x v="36"/>
    <n v="0"/>
    <e v="#N/A"/>
    <x v="0"/>
    <x v="1"/>
    <x v="0"/>
  </r>
  <r>
    <n v="1979003556"/>
    <s v="PLANO DE BENEFÍCIOS I"/>
    <s v="PB1"/>
    <x v="0"/>
    <x v="11"/>
    <n v="13875"/>
    <s v="ATIVO - EM EXTINÇÃO"/>
    <x v="2"/>
    <x v="1"/>
    <x v="0"/>
  </r>
  <r>
    <n v="1979003629"/>
    <s v="PLANO DE BENEFÍCIOS PREVIDENCIÁRIOS - BDMG"/>
    <s v="BDMG"/>
    <x v="0"/>
    <x v="37"/>
    <n v="1611"/>
    <s v="ATIVO - EM EXTINÇÃO"/>
    <x v="1"/>
    <x v="3"/>
    <x v="11"/>
  </r>
  <r>
    <n v="1979003718"/>
    <s v="PLANO DE BENEFÍCIO DEFINIDO"/>
    <s v="PLANO BD"/>
    <x v="0"/>
    <x v="38"/>
    <n v="795"/>
    <s v="ATIVO - EM EXTINÇÃO"/>
    <x v="2"/>
    <x v="3"/>
    <x v="0"/>
  </r>
  <r>
    <n v="1979003874"/>
    <s v="PLANO DE BENEFÍCIOS BD NÚMERO 001"/>
    <s v="BD 001 FUNCORSAN"/>
    <x v="0"/>
    <x v="39"/>
    <n v="16490"/>
    <s v="ATIVO - EM FUNCIONAMENTO"/>
    <x v="1"/>
    <x v="3"/>
    <x v="0"/>
  </r>
  <r>
    <n v="1979003947"/>
    <s v="PLANO DE BENEFÍCIO DEFINIDO CIFRÃO - PBDC"/>
    <s v="CIFRÃO"/>
    <x v="0"/>
    <x v="40"/>
    <n v="931"/>
    <s v="ATIVO - EM EXTINÇÃO"/>
    <x v="1"/>
    <x v="2"/>
    <x v="0"/>
  </r>
  <r>
    <n v="1979004056"/>
    <s v="PLANO DE APOSENTADORIA COMPLEMENTAR"/>
    <s v="PAC"/>
    <x v="0"/>
    <x v="23"/>
    <n v="7573"/>
    <s v="ATIVO - EM EXTINÇÃO"/>
    <x v="2"/>
    <x v="0"/>
    <x v="12"/>
  </r>
  <r>
    <n v="1979004374"/>
    <s v="PLANO II DA RGE"/>
    <s v="II DA RGE"/>
    <x v="0"/>
    <x v="41"/>
    <n v="1344"/>
    <s v="ATIVO - EM EXTINÇÃO"/>
    <x v="2"/>
    <x v="1"/>
    <x v="0"/>
  </r>
  <r>
    <n v="1979004447"/>
    <s v="PLANO ÚNICO DA CEEE"/>
    <s v="ÚNICO DA CEEE"/>
    <x v="0"/>
    <x v="41"/>
    <n v="6715"/>
    <s v="ATIVO - EM EXTINÇÃO"/>
    <x v="2"/>
    <x v="1"/>
    <x v="0"/>
  </r>
  <r>
    <n v="1979004511"/>
    <s v="PLANO ÚNICO DA CGTEE"/>
    <s v="ÚNICO DA CGTEE"/>
    <x v="0"/>
    <x v="8"/>
    <n v="1069"/>
    <s v="ATIVO - EM FUNCIONAMENTO"/>
    <x v="2"/>
    <x v="3"/>
    <x v="0"/>
  </r>
  <r>
    <n v="1979004692"/>
    <s v="PLANO I DA RGE"/>
    <s v="I DA RGE"/>
    <x v="0"/>
    <x v="41"/>
    <n v="808"/>
    <s v="ATIVO - EM EXTINÇÃO"/>
    <x v="2"/>
    <x v="1"/>
    <x v="0"/>
  </r>
  <r>
    <n v="1979004765"/>
    <s v="PLANO DE BENEFÍCIOS I"/>
    <s v="PBI"/>
    <x v="0"/>
    <x v="42"/>
    <n v="4609"/>
    <s v="ATIVO - EM EXTINÇÃO"/>
    <x v="1"/>
    <x v="1"/>
    <x v="13"/>
  </r>
  <r>
    <n v="1979005265"/>
    <s v="PLANO DE SUPLEMENTAÇÃO DA MÉDIA SALARIAL"/>
    <s v="PLANO DE SUPLEMENTAÇÃO"/>
    <x v="0"/>
    <x v="43"/>
    <n v="11488"/>
    <s v="ATIVO - EM EXTINÇÃO"/>
    <x v="2"/>
    <x v="1"/>
    <x v="0"/>
  </r>
  <r>
    <n v="1979005411"/>
    <s v="RESANA"/>
    <s v="RESANA"/>
    <x v="0"/>
    <x v="44"/>
    <n v="0"/>
    <e v="#N/A"/>
    <x v="0"/>
    <x v="1"/>
    <x v="0"/>
  </r>
  <r>
    <n v="1979005583"/>
    <s v="PLANO DE PECÚLIOS"/>
    <s v="PECÚLIO"/>
    <x v="0"/>
    <x v="45"/>
    <n v="26677"/>
    <e v="#N/A"/>
    <x v="0"/>
    <x v="2"/>
    <x v="0"/>
  </r>
  <r>
    <n v="1980000174"/>
    <s v="PLANO DE BENEFÍCIOS 1"/>
    <s v="PB1"/>
    <x v="0"/>
    <x v="0"/>
    <n v="198549"/>
    <s v="ATIVO - EM EXTINÇÃO"/>
    <x v="1"/>
    <x v="0"/>
    <x v="14"/>
  </r>
  <r>
    <n v="1980000311"/>
    <s v="PLANO COMSHELL BD SALDADO"/>
    <s v="BD SALDADO"/>
    <x v="0"/>
    <x v="46"/>
    <n v="767"/>
    <s v="ATIVO - EM EXTINÇÃO"/>
    <x v="2"/>
    <x v="3"/>
    <x v="0"/>
  </r>
  <r>
    <n v="1980000492"/>
    <s v="PLANO BÁSICO DE BENEFÍCIOS"/>
    <s v="PBB"/>
    <x v="0"/>
    <x v="47"/>
    <n v="1345"/>
    <s v="ATIVO - EM EXTINÇÃO"/>
    <x v="1"/>
    <x v="3"/>
    <x v="15"/>
  </r>
  <r>
    <n v="1980000565"/>
    <s v="PLANO DE APOSENTADORIA BÁSICO"/>
    <s v="00001"/>
    <x v="1"/>
    <x v="48"/>
    <n v="5115"/>
    <s v="ATIVO - EM FUNCIONAMENTO"/>
    <x v="2"/>
    <x v="3"/>
    <x v="0"/>
  </r>
  <r>
    <n v="1980000638"/>
    <s v="PLANO DE BENEFÍCIOS I"/>
    <s v="BFS"/>
    <x v="0"/>
    <x v="23"/>
    <n v="26"/>
    <e v="#N/A"/>
    <x v="0"/>
    <x v="0"/>
    <x v="0"/>
  </r>
  <r>
    <n v="1980000719"/>
    <s v="PLANO DE PREVIDÊNCIA COMPLEMENTAR SÃO BERNARDO"/>
    <s v="SÃO BERNARDO"/>
    <x v="1"/>
    <x v="49"/>
    <n v="19997"/>
    <s v="ATIVO - EM FUNCIONAMENTO"/>
    <x v="2"/>
    <x v="3"/>
    <x v="0"/>
  </r>
  <r>
    <n v="1980000883"/>
    <s v="PREVIDENCIARIO CELETISTA"/>
    <s v="PLANO A"/>
    <x v="0"/>
    <x v="50"/>
    <n v="380"/>
    <s v="ATIVO - EM EXTINÇÃO"/>
    <x v="1"/>
    <x v="2"/>
    <x v="0"/>
  </r>
  <r>
    <n v="1980000956"/>
    <s v="PLANO DE BENEFÍCIOS DE BENEFICIO DEFINIDO"/>
    <s v="INSTITUTO AMBEV"/>
    <x v="0"/>
    <x v="51"/>
    <n v="1901"/>
    <s v="ATIVO - EM EXTINÇÃO"/>
    <x v="2"/>
    <x v="3"/>
    <x v="0"/>
  </r>
  <r>
    <n v="1980001065"/>
    <s v="PLANO DE BENEFÍCIO SERGUS SALDADO"/>
    <s v="PSBD"/>
    <x v="0"/>
    <x v="52"/>
    <n v="2718"/>
    <s v="ATIVO - EM EXTINÇÃO"/>
    <x v="1"/>
    <x v="3"/>
    <x v="16"/>
  </r>
  <r>
    <n v="1980001138"/>
    <s v="PLANO DE BENEFÍCIOS PREVIDENCIÁRIOS CAVA"/>
    <s v="PLANO CAVA"/>
    <x v="0"/>
    <x v="53"/>
    <n v="1785"/>
    <s v="ATIVO - EM RETIRADA DE PATROCÍNIO"/>
    <x v="2"/>
    <x v="2"/>
    <x v="0"/>
  </r>
  <r>
    <n v="1980001219"/>
    <s v="PLANO BÁSICO DE BENEFÍCIOS"/>
    <s v="BÁSICO"/>
    <x v="0"/>
    <x v="54"/>
    <n v="69"/>
    <s v="ATIVO - EM EXTINÇÃO"/>
    <x v="2"/>
    <x v="2"/>
    <x v="0"/>
  </r>
  <r>
    <n v="1980001383"/>
    <s v="PLANO DE BENEFÍCIOS DA IBM BRASIL"/>
    <s v="IBM BD"/>
    <x v="0"/>
    <x v="55"/>
    <n v="151"/>
    <s v="ATIVO - EM EXTINÇÃO"/>
    <x v="2"/>
    <x v="3"/>
    <x v="0"/>
  </r>
  <r>
    <n v="1980001529"/>
    <s v="PLANO DE BENEFÍCIOS DEFINIDOS UBB PREV"/>
    <s v="PLANO BÁSICO"/>
    <x v="0"/>
    <x v="23"/>
    <n v="184"/>
    <s v="ATIVO - EM EXTINÇÃO"/>
    <x v="2"/>
    <x v="0"/>
    <x v="4"/>
  </r>
  <r>
    <n v="1980001618"/>
    <s v="PLANO DE BENEFÍCIOS SERPRO I"/>
    <s v="PS-I"/>
    <x v="0"/>
    <x v="56"/>
    <n v="16516"/>
    <s v="ATIVO - EM EXTINÇÃO"/>
    <x v="1"/>
    <x v="1"/>
    <x v="0"/>
  </r>
  <r>
    <n v="1980001774"/>
    <s v="PLANO DE APOSENTADORIA BÁSICO"/>
    <s v="PLANO BÁSICO"/>
    <x v="2"/>
    <x v="57"/>
    <n v="5872"/>
    <s v="ATIVO - EM FUNCIONAMENTO"/>
    <x v="2"/>
    <x v="3"/>
    <x v="0"/>
  </r>
  <r>
    <n v="1980001911"/>
    <s v="PLANO BASICO - PARTICIPANTES DOS GRUPOS G0, G1 E G2"/>
    <s v="BANDEPREV"/>
    <x v="0"/>
    <x v="58"/>
    <n v="2700"/>
    <s v="ATIVO - EM EXTINÇÃO"/>
    <x v="2"/>
    <x v="3"/>
    <x v="9"/>
  </r>
  <r>
    <n v="1980002029"/>
    <s v="PLANO DE BENEFÍCIO DEFINIDO"/>
    <s v="BD"/>
    <x v="0"/>
    <x v="59"/>
    <n v="5579"/>
    <s v="ATIVO - EM EXTINÇÃO"/>
    <x v="1"/>
    <x v="1"/>
    <x v="0"/>
  </r>
  <r>
    <n v="1980002274"/>
    <s v="PLANO DE APOSENTADORIA"/>
    <s v="PLANO DE APOSENTADORIA"/>
    <x v="0"/>
    <x v="60"/>
    <n v="2338"/>
    <s v="ATIVO - EM EXTINÇÃO"/>
    <x v="2"/>
    <x v="2"/>
    <x v="0"/>
  </r>
  <r>
    <n v="1980002347"/>
    <s v="PLANO DE BENEFÍCIO DEFINIDO ELETRA 01"/>
    <s v="PLANO BD ELETRA 01"/>
    <x v="0"/>
    <x v="61"/>
    <n v="251"/>
    <s v="ATIVO - EM EXTINÇÃO"/>
    <x v="2"/>
    <x v="3"/>
    <x v="0"/>
  </r>
  <r>
    <n v="1980002411"/>
    <s v="PLANO DE BENEFÍCIO DEFINIDO"/>
    <s v="FAELCEBD"/>
    <x v="0"/>
    <x v="62"/>
    <n v="3917"/>
    <s v="ATIVO - EM EXTINÇÃO"/>
    <x v="2"/>
    <x v="3"/>
    <x v="0"/>
  </r>
  <r>
    <n v="1981000119"/>
    <s v="PLANO BÁSICO DE BENEFÍCIOS BD DA EPAGRI"/>
    <s v="EPAGRI BD"/>
    <x v="0"/>
    <x v="20"/>
    <n v="599"/>
    <s v="ATIVO - EM EXTINÇÃO"/>
    <x v="1"/>
    <x v="1"/>
    <x v="0"/>
  </r>
  <r>
    <n v="1981000283"/>
    <s v="PLANO DE BENEFICIOS DEFINIDOS"/>
    <s v="PLANO BD"/>
    <x v="0"/>
    <x v="10"/>
    <n v="5015"/>
    <s v="ATIVO - EM FUNCIONAMENTO"/>
    <x v="2"/>
    <x v="1"/>
    <x v="0"/>
  </r>
  <r>
    <n v="1981000356"/>
    <s v="PLANO DE BENEFÍCIO DEFINIDO PREVUNIÃO"/>
    <s v="PBD"/>
    <x v="0"/>
    <x v="63"/>
    <n v="671"/>
    <s v="ATIVO - EM EXTINÇÃO"/>
    <x v="2"/>
    <x v="3"/>
    <x v="0"/>
  </r>
  <r>
    <n v="1981000429"/>
    <s v="PLANO DE BENEFÍCIO DEFINIDO"/>
    <s v="PBD"/>
    <x v="0"/>
    <x v="64"/>
    <n v="206882"/>
    <s v="ATIVO - EM EXTINÇÃO"/>
    <x v="1"/>
    <x v="0"/>
    <x v="0"/>
  </r>
  <r>
    <n v="1981000518"/>
    <s v="ÚNICO"/>
    <s v="ÚNICO"/>
    <x v="0"/>
    <x v="65"/>
    <n v="8726"/>
    <s v="ATIVO - EM FUNCIONAMENTO"/>
    <x v="1"/>
    <x v="2"/>
    <x v="0"/>
  </r>
  <r>
    <n v="1981000674"/>
    <s v="PLANO DE BENEFÍCIOS PANATLÂNTICA"/>
    <s v="PANATLANTICA"/>
    <x v="0"/>
    <x v="66"/>
    <n v="274"/>
    <s v="ATIVO - EM TRANSFERÊNCIA DE GERENCIAMENTO"/>
    <x v="2"/>
    <x v="1"/>
    <x v="0"/>
  </r>
  <r>
    <n v="1981000747"/>
    <s v="PLANO DE BENEFÍCIO I - PBD-I"/>
    <s v="PBD-I"/>
    <x v="0"/>
    <x v="67"/>
    <n v="27"/>
    <s v="ATIVO - EM EXTINÇÃO"/>
    <x v="2"/>
    <x v="3"/>
    <x v="0"/>
  </r>
  <r>
    <n v="1981000811"/>
    <s v="PLANO DE BENEFÍCIOS ENERGISA SUDESTE"/>
    <s v="ENERGISA SUDESTE"/>
    <x v="2"/>
    <x v="68"/>
    <n v="185"/>
    <s v="ATIVO - EM EXTINÇÃO"/>
    <x v="2"/>
    <x v="3"/>
    <x v="17"/>
  </r>
  <r>
    <n v="1981000992"/>
    <s v="PLANO DE BENEFÍCIOS N.º 001 - BROOKLYN"/>
    <s v="PB 001"/>
    <x v="0"/>
    <x v="69"/>
    <n v="412"/>
    <s v="ATIVO - EM EXTINÇÃO"/>
    <x v="2"/>
    <x v="2"/>
    <x v="0"/>
  </r>
  <r>
    <n v="1981001018"/>
    <s v="PLANO DE BENEFICIOS I"/>
    <s v="PLANO BD"/>
    <x v="0"/>
    <x v="70"/>
    <n v="1167"/>
    <s v="ATIVO - EM EXTINÇÃO"/>
    <x v="1"/>
    <x v="3"/>
    <x v="0"/>
  </r>
  <r>
    <n v="1981001174"/>
    <s v="PLANO DE BENEFÍCIOS FUCAP"/>
    <s v="FUCAP"/>
    <x v="0"/>
    <x v="71"/>
    <n v="798"/>
    <s v="ATIVO - EM EXTINÇÃO"/>
    <x v="2"/>
    <x v="2"/>
    <x v="18"/>
  </r>
  <r>
    <n v="1981001492"/>
    <s v="PLANO DE BENEFÍCIOS PREVIDENCIAIS"/>
    <s v="PLANO BD"/>
    <x v="0"/>
    <x v="72"/>
    <n v="1354"/>
    <s v="ATIVO - EM EXTINÇÃO"/>
    <x v="1"/>
    <x v="3"/>
    <x v="19"/>
  </r>
  <r>
    <n v="1981001565"/>
    <s v="PLANO DE BENEFÍCIOS PQ PREV"/>
    <s v="PQ PREV"/>
    <x v="2"/>
    <x v="73"/>
    <n v="163"/>
    <s v="ATIVO - EM FUNCIONAMENTO"/>
    <x v="2"/>
    <x v="1"/>
    <x v="0"/>
  </r>
  <r>
    <n v="1981001719"/>
    <s v="PLANO DE BENEFÍCIO DEFINIDO UNILEVERPREV"/>
    <s v="BD UNILEVERPREV"/>
    <x v="0"/>
    <x v="74"/>
    <n v="1434"/>
    <s v="ATIVO - EM EXTINÇÃO"/>
    <x v="2"/>
    <x v="3"/>
    <x v="0"/>
  </r>
  <r>
    <n v="1982000147"/>
    <s v="PLANO BÁSICO-EMATER"/>
    <s v="EMATER BD"/>
    <x v="0"/>
    <x v="20"/>
    <n v="744"/>
    <s v="ATIVO - EM EXTINÇÃO"/>
    <x v="1"/>
    <x v="1"/>
    <x v="0"/>
  </r>
  <r>
    <n v="1982000211"/>
    <s v="MOTRISA"/>
    <s v="MOTRISA"/>
    <x v="0"/>
    <x v="44"/>
    <n v="71"/>
    <e v="#N/A"/>
    <x v="0"/>
    <x v="1"/>
    <x v="0"/>
  </r>
  <r>
    <n v="1982000465"/>
    <s v="PLANO DE BENEFÍCIOS SPAL"/>
    <s v="SPAL"/>
    <x v="2"/>
    <x v="44"/>
    <n v="1032"/>
    <e v="#N/A"/>
    <x v="0"/>
    <x v="1"/>
    <x v="0"/>
  </r>
  <r>
    <n v="1982000538"/>
    <s v="PLANO DE BENEFÍCIOS PREVIDENCIÁRIOS - FUSANPREV"/>
    <s v="FUSANPREV"/>
    <x v="2"/>
    <x v="75"/>
    <n v="22143"/>
    <s v="ATIVO - EM FUNCIONAMENTO"/>
    <x v="1"/>
    <x v="3"/>
    <x v="0"/>
  </r>
  <r>
    <n v="1982000783"/>
    <s v="PLANO I DE BENEFICIOS SALDADO"/>
    <s v="BD I"/>
    <x v="0"/>
    <x v="76"/>
    <n v="315"/>
    <s v="ATIVO - EM EXTINÇÃO"/>
    <x v="1"/>
    <x v="1"/>
    <x v="0"/>
  </r>
  <r>
    <n v="1982000856"/>
    <s v="PLANO BÁSICO-EPAMIG"/>
    <s v="EPAMIG  BD"/>
    <x v="0"/>
    <x v="20"/>
    <n v="240"/>
    <s v="ATIVO - EM EXTINÇÃO"/>
    <x v="1"/>
    <x v="1"/>
    <x v="0"/>
  </r>
  <r>
    <n v="1982001119"/>
    <s v="PLANO DE BENEFÍCIOS I"/>
    <s v="PLANO FUNBEP I"/>
    <x v="0"/>
    <x v="77"/>
    <n v="6839"/>
    <s v="ATIVO - EM EXTINÇÃO"/>
    <x v="2"/>
    <x v="1"/>
    <x v="4"/>
  </r>
  <r>
    <n v="1982001356"/>
    <s v="PLANO DE BENEFÍCIOS I - AEROMOT"/>
    <s v="PLANO I - AEROMOT"/>
    <x v="0"/>
    <x v="78"/>
    <n v="16"/>
    <e v="#N/A"/>
    <x v="0"/>
    <x v="4"/>
    <x v="0"/>
  </r>
  <r>
    <n v="1982001747"/>
    <s v="PLANO DE BENEFÍCIOS I - TRANSBRASIL"/>
    <s v="PLANO I - TRANSBRASIL"/>
    <x v="0"/>
    <x v="78"/>
    <n v="878"/>
    <e v="#N/A"/>
    <x v="0"/>
    <x v="4"/>
    <x v="0"/>
  </r>
  <r>
    <n v="1982001811"/>
    <s v="PLANO II DE BENEFÍCIOS"/>
    <s v="BD II"/>
    <x v="0"/>
    <x v="76"/>
    <n v="43"/>
    <s v="ATIVO - EM EXTINÇÃO"/>
    <x v="1"/>
    <x v="1"/>
    <x v="0"/>
  </r>
  <r>
    <n v="1982002018"/>
    <s v="PLANO DE SUPLEMENTAÇÃO DE APOSENTADORIA E PENSÃO PSAP/BANDEIRANTE"/>
    <s v="PSAP/BANDEIRANTE"/>
    <x v="0"/>
    <x v="79"/>
    <n v="2844"/>
    <s v="ATIVO - EM TRANSFERÊNCIA DE GERENCIAMENTO"/>
    <x v="2"/>
    <x v="1"/>
    <x v="0"/>
  </r>
  <r>
    <n v="1982002174"/>
    <s v="PLANO DE SUPLEMENTAÇÃO DE APOSENTADORIAS E PENSÃO PSAP/EMAE"/>
    <s v="PSAP/EMAE"/>
    <x v="0"/>
    <x v="35"/>
    <n v="2251"/>
    <s v="ATIVO - EM EXTINÇÃO"/>
    <x v="2"/>
    <x v="0"/>
    <x v="0"/>
  </r>
  <r>
    <n v="1982002247"/>
    <s v="PLANO DE SUPLEMENTAÇÃO DE APOSENTADORIAS E PENSÃO PSAP/ELETROPAULO"/>
    <s v="PSAP/ELETROPAULO"/>
    <x v="0"/>
    <x v="35"/>
    <n v="17477"/>
    <s v="ATIVO - EM FUNCIONAMENTO"/>
    <x v="2"/>
    <x v="0"/>
    <x v="0"/>
  </r>
  <r>
    <n v="1982002311"/>
    <s v="PLANO DE SUPLEMENTAÇÃO DE APOSENTADORIAS E PENSÃO PSAP/PIRATININGA"/>
    <s v="PSAP/PIRATININGA"/>
    <x v="0"/>
    <x v="35"/>
    <n v="5133"/>
    <s v="ATIVO - EM EXTINÇÃO"/>
    <x v="2"/>
    <x v="0"/>
    <x v="0"/>
  </r>
  <r>
    <n v="1982002638"/>
    <s v="PLANO RP3"/>
    <s v="RP3 - CDI"/>
    <x v="0"/>
    <x v="36"/>
    <n v="0"/>
    <e v="#N/A"/>
    <x v="0"/>
    <x v="1"/>
    <x v="0"/>
  </r>
  <r>
    <n v="1982002719"/>
    <s v="PLANO RP9"/>
    <s v="RP9 - COHAB"/>
    <x v="0"/>
    <x v="36"/>
    <n v="93"/>
    <s v="ATIVO - EM EXTINÇÃO"/>
    <x v="1"/>
    <x v="1"/>
    <x v="0"/>
  </r>
  <r>
    <n v="1982002883"/>
    <s v="PLANO RP1"/>
    <s v="RP1 - COPASA"/>
    <x v="0"/>
    <x v="36"/>
    <n v="614"/>
    <s v="ATIVO - EM EXTINÇÃO"/>
    <x v="1"/>
    <x v="1"/>
    <x v="0"/>
  </r>
  <r>
    <n v="1982002956"/>
    <s v="PLANO  BD"/>
    <s v="PLANO BD"/>
    <x v="0"/>
    <x v="80"/>
    <n v="3502"/>
    <s v="ATIVO - EM EXTINÇÃO"/>
    <x v="2"/>
    <x v="1"/>
    <x v="0"/>
  </r>
  <r>
    <n v="1982003065"/>
    <s v="PLANO DE BENEFÍCIOS DA PREVEME"/>
    <s v="PREVEME"/>
    <x v="0"/>
    <x v="81"/>
    <n v="2901"/>
    <s v="ATIVO - EM EXTINÇÃO"/>
    <x v="2"/>
    <x v="2"/>
    <x v="0"/>
  </r>
  <r>
    <n v="1982003138"/>
    <s v="TRIEL"/>
    <s v="TRIEL"/>
    <x v="0"/>
    <x v="44"/>
    <n v="0"/>
    <e v="#N/A"/>
    <x v="0"/>
    <x v="1"/>
    <x v="0"/>
  </r>
  <r>
    <n v="1982003211"/>
    <s v="GRUPO PAULISTA DE ENERGIA"/>
    <s v="CIA PAULISTA"/>
    <x v="0"/>
    <x v="44"/>
    <n v="250"/>
    <e v="#N/A"/>
    <x v="0"/>
    <x v="1"/>
    <x v="0"/>
  </r>
  <r>
    <n v="1983000183"/>
    <s v="PLANO DE BENEFÍCIO PRECE I"/>
    <s v="PRECE I"/>
    <x v="0"/>
    <x v="82"/>
    <n v="1298"/>
    <s v="ATIVO - EM EXTINÇÃO"/>
    <x v="1"/>
    <x v="3"/>
    <x v="0"/>
  </r>
  <r>
    <n v="1983000256"/>
    <s v="PLANO DE BENEFÍCIOS DEFINIDO DA ECOS"/>
    <s v="ECOS"/>
    <x v="0"/>
    <x v="83"/>
    <n v="1514"/>
    <s v="ATIVO - EM EXTINÇÃO"/>
    <x v="2"/>
    <x v="3"/>
    <x v="0"/>
  </r>
  <r>
    <n v="1983000329"/>
    <s v="PLANO DE BENEFÍCIOS GREIF"/>
    <s v="GREIF"/>
    <x v="1"/>
    <x v="44"/>
    <n v="967"/>
    <s v="ATIVO - EM FUNCIONAMENTO"/>
    <x v="2"/>
    <x v="1"/>
    <x v="0"/>
  </r>
  <r>
    <n v="1983000418"/>
    <s v="PLANO DE BENEFÍCIOS FRANPREV"/>
    <s v="PLANO FRANPREV"/>
    <x v="0"/>
    <x v="23"/>
    <n v="717"/>
    <s v="ATIVO - EM EXTINÇÃO"/>
    <x v="2"/>
    <x v="0"/>
    <x v="4"/>
  </r>
  <r>
    <n v="1984000111"/>
    <s v="PLANO DE BENEFÍCIOS PREVIDENCIAIS DOS EMPREGADOS DA CAPESESP"/>
    <s v="CAPESESP"/>
    <x v="0"/>
    <x v="45"/>
    <n v="622"/>
    <s v="ATIVO - EM FUNCIONAMENTO"/>
    <x v="1"/>
    <x v="2"/>
    <x v="0"/>
  </r>
  <r>
    <n v="1984000292"/>
    <s v="PLANO DOS BENEFÍCIOS PREVIDENCIAIS DOS SERVIDORES DA FUNASA"/>
    <s v="FUNASA"/>
    <x v="0"/>
    <x v="45"/>
    <n v="8284"/>
    <s v="ATIVO - EM FUNCIONAMENTO"/>
    <x v="1"/>
    <x v="2"/>
    <x v="0"/>
  </r>
  <r>
    <n v="1984000365"/>
    <s v="PPCHT"/>
    <s v="PPCHT"/>
    <x v="0"/>
    <x v="78"/>
    <n v="82"/>
    <e v="#N/A"/>
    <x v="0"/>
    <x v="4"/>
    <x v="0"/>
  </r>
  <r>
    <n v="1984000438"/>
    <s v="PLANO DE BENEFÍCIO DEFINIDO"/>
    <s v="PBD"/>
    <x v="0"/>
    <x v="84"/>
    <n v="42"/>
    <s v="ATIVO - EM EXTINÇÃO"/>
    <x v="2"/>
    <x v="4"/>
    <x v="8"/>
  </r>
  <r>
    <n v="1984000683"/>
    <s v="PLANO DE BENEFÍCIOS DEFINIDO JOHNSON"/>
    <s v="JOHNSON"/>
    <x v="0"/>
    <x v="85"/>
    <n v="22219"/>
    <s v="ATIVO - EM FUNCIONAMENTO"/>
    <x v="2"/>
    <x v="3"/>
    <x v="0"/>
  </r>
  <r>
    <n v="1984000918"/>
    <s v="PLANO DE APOSENTADORIA SCANIA"/>
    <s v="PLANO DE APOSENTADORIA"/>
    <x v="1"/>
    <x v="86"/>
    <n v="6890"/>
    <s v="ATIVO - EM FUNCIONAMENTO"/>
    <x v="2"/>
    <x v="2"/>
    <x v="0"/>
  </r>
  <r>
    <n v="1984001019"/>
    <s v="PLANO DE BENEFÍCIOS PREBEG"/>
    <s v="PREBEG"/>
    <x v="0"/>
    <x v="23"/>
    <n v="1900"/>
    <s v="ATIVO - EM EXTINÇÃO"/>
    <x v="2"/>
    <x v="0"/>
    <x v="4"/>
  </r>
  <r>
    <n v="1984001183"/>
    <s v="PLANO DE APOSENTADORIA"/>
    <s v="APOSENTADORIA"/>
    <x v="2"/>
    <x v="87"/>
    <n v="19390"/>
    <s v="ATIVO - EM FUNCIONAMENTO"/>
    <x v="2"/>
    <x v="1"/>
    <x v="0"/>
  </r>
  <r>
    <n v="1985000156"/>
    <s v="PLANO DUPREV BD"/>
    <s v="DUPREV"/>
    <x v="0"/>
    <x v="88"/>
    <n v="486"/>
    <s v="ATIVO - EM EXTINÇÃO"/>
    <x v="2"/>
    <x v="3"/>
    <x v="0"/>
  </r>
  <r>
    <n v="1985000229"/>
    <s v="PLANO DE BENEFÍCIOS COOPERCOTIA"/>
    <s v="PBCOOPER"/>
    <x v="0"/>
    <x v="89"/>
    <n v="105"/>
    <s v="ATIVO - EM EXTINÇÃO"/>
    <x v="2"/>
    <x v="2"/>
    <x v="0"/>
  </r>
  <r>
    <n v="1985000318"/>
    <s v="PLANO BD - FIOPREV"/>
    <s v="BDF"/>
    <x v="0"/>
    <x v="90"/>
    <n v="0"/>
    <e v="#N/A"/>
    <x v="0"/>
    <x v="4"/>
    <x v="0"/>
  </r>
  <r>
    <n v="1985000474"/>
    <s v="PLANO DE BENEFÍCIO DEFINIDO EQUATORIAL PIAUÍ"/>
    <s v="BD EQUATORIAL PIAUÍ"/>
    <x v="0"/>
    <x v="91"/>
    <n v="2190"/>
    <s v="ATIVO - EM FUNCIONAMENTO"/>
    <x v="2"/>
    <x v="3"/>
    <x v="0"/>
  </r>
  <r>
    <n v="1985000547"/>
    <s v="PLANO DE BENEFÍCIOS ACESITA"/>
    <s v="ACESITA"/>
    <x v="1"/>
    <x v="92"/>
    <n v="2774"/>
    <s v="ATIVO - EM TRANSFERÊNCIA DE GERENCIAMENTO"/>
    <x v="2"/>
    <x v="3"/>
    <x v="0"/>
  </r>
  <r>
    <n v="1985000792"/>
    <s v="PLANO DE BENEFÍCIOS BD-01"/>
    <s v="BD-01"/>
    <x v="0"/>
    <x v="93"/>
    <n v="5431"/>
    <s v="ATIVO - EM EXTINÇÃO"/>
    <x v="1"/>
    <x v="1"/>
    <x v="20"/>
  </r>
  <r>
    <n v="1985000865"/>
    <s v="PLANO DE BENEFÍCIOS DA SÃO PAULO ALPARGATAS"/>
    <s v="SPASAPREV"/>
    <x v="0"/>
    <x v="94"/>
    <n v="0"/>
    <e v="#N/A"/>
    <x v="0"/>
    <x v="2"/>
    <x v="0"/>
  </r>
  <r>
    <n v="1985000938"/>
    <s v="PLANO DE APOSENTADORIA PREVIPLAN"/>
    <s v="PREVIPLAN"/>
    <x v="1"/>
    <x v="95"/>
    <n v="9301"/>
    <s v="ATIVO - EM FUNCIONAMENTO"/>
    <x v="2"/>
    <x v="3"/>
    <x v="0"/>
  </r>
  <r>
    <n v="1985001047"/>
    <s v="PLANO DE APOSENTADORIA PREVI-GM"/>
    <s v="PLANO"/>
    <x v="2"/>
    <x v="96"/>
    <n v="43106"/>
    <s v="ATIVO - EM FUNCIONAMENTO"/>
    <x v="2"/>
    <x v="3"/>
    <x v="0"/>
  </r>
  <r>
    <n v="1985001111"/>
    <s v="PLANO BEP"/>
    <s v="PBEP"/>
    <x v="0"/>
    <x v="97"/>
    <n v="344"/>
    <s v="ATIVO - EM FUNCIONAMENTO"/>
    <x v="1"/>
    <x v="2"/>
    <x v="21"/>
  </r>
  <r>
    <n v="1985001292"/>
    <s v="PLANO DE BENEFÍCIOS N.º 003 - USIBA"/>
    <s v="PB USIBA"/>
    <x v="0"/>
    <x v="69"/>
    <n v="64"/>
    <s v="ATIVO - EM EXTINÇÃO"/>
    <x v="2"/>
    <x v="2"/>
    <x v="0"/>
  </r>
  <r>
    <n v="1985001365"/>
    <s v="PLANO DE BENEFÍCIOS N.º 005 - PIRATINI"/>
    <s v="PB PIRATINI"/>
    <x v="0"/>
    <x v="69"/>
    <n v="168"/>
    <s v="ATIVO - EM EXTINÇÃO"/>
    <x v="2"/>
    <x v="2"/>
    <x v="0"/>
  </r>
  <r>
    <n v="1985001438"/>
    <s v="PLANO PREVIDENCIÁRIO DE BENEFICIOS DEFINIDOS"/>
    <s v="PLANO BD"/>
    <x v="0"/>
    <x v="98"/>
    <n v="446"/>
    <s v="ATIVO - EM EXTINÇÃO"/>
    <x v="1"/>
    <x v="2"/>
    <x v="0"/>
  </r>
  <r>
    <n v="1985001519"/>
    <s v="PLANO DE APOSENTADORIA CITIBANK"/>
    <s v="PLANO BÁSICO CITIBANK"/>
    <x v="0"/>
    <x v="99"/>
    <n v="8449"/>
    <s v="ATIVO - EM CISÃO COM MANUTENÇÃO DO CNPB / ORIGEM"/>
    <x v="2"/>
    <x v="3"/>
    <x v="22"/>
  </r>
  <r>
    <n v="1985001683"/>
    <s v="PLANO DE APOSENTADORIA SUPLEMENTAR CITIBANK"/>
    <s v="PLANO SUPLEMENTAR CITIBANK"/>
    <x v="1"/>
    <x v="99"/>
    <n v="4206"/>
    <s v="ATIVO - EM CISÃO COM MANUTENÇÃO DO CNPB / ORIGEM"/>
    <x v="2"/>
    <x v="3"/>
    <x v="22"/>
  </r>
  <r>
    <n v="1986000192"/>
    <s v="BENEFÍCIO DEFINIDO"/>
    <s v="BD"/>
    <x v="0"/>
    <x v="91"/>
    <n v="937"/>
    <s v="ATIVO - EM EXTINÇÃO"/>
    <x v="2"/>
    <x v="3"/>
    <x v="0"/>
  </r>
  <r>
    <n v="1986000265"/>
    <s v="PLANO DE BENEFÍCIO DEFINIDO (BÁSICO)"/>
    <s v="BÁSICO"/>
    <x v="0"/>
    <x v="100"/>
    <n v="1822"/>
    <s v="ATIVO - EM TRANSFERÊNCIA DE GERENCIAMENTO"/>
    <x v="2"/>
    <x v="3"/>
    <x v="23"/>
  </r>
  <r>
    <n v="1986000338"/>
    <s v="PLANO DE BENEFÍCIO BD-1"/>
    <s v="PLANO BD-1"/>
    <x v="0"/>
    <x v="101"/>
    <n v="255"/>
    <s v="ATIVO - EM EXTINÇÃO"/>
    <x v="2"/>
    <x v="2"/>
    <x v="0"/>
  </r>
  <r>
    <n v="1986000419"/>
    <s v="PLANO DE BENEFICIOS ELETRICAS - BD I"/>
    <s v="ELETRICAS - BD I"/>
    <x v="0"/>
    <x v="68"/>
    <n v="308"/>
    <s v="ATIVO - EM EXTINÇÃO"/>
    <x v="2"/>
    <x v="3"/>
    <x v="0"/>
  </r>
  <r>
    <n v="1986000583"/>
    <s v="PLANO DE BENEFÍCIOS UNISYS BRASIL"/>
    <s v="UB"/>
    <x v="2"/>
    <x v="102"/>
    <n v="964"/>
    <s v="ATIVO - EM FUNCIONAMENTO"/>
    <x v="2"/>
    <x v="2"/>
    <x v="0"/>
  </r>
  <r>
    <n v="1986000656"/>
    <s v="PLANO DE BENEFICIO SUPLETIVO DO GASIUS"/>
    <s v="GASIUS"/>
    <x v="0"/>
    <x v="103"/>
    <n v="1423"/>
    <s v="ATIVO - EM EXTINÇÃO"/>
    <x v="2"/>
    <x v="2"/>
    <x v="0"/>
  </r>
  <r>
    <n v="1986000729"/>
    <s v="PLANO DE APOSENTADORIA BOSCH"/>
    <s v="PREVIBOSCH"/>
    <x v="2"/>
    <x v="104"/>
    <n v="18145"/>
    <s v="ATIVO - EM FUNCIONAMENTO"/>
    <x v="2"/>
    <x v="3"/>
    <x v="0"/>
  </r>
  <r>
    <n v="1986000818"/>
    <s v="PLANO DE APOSENTADORIA BASF"/>
    <s v="PLANO DE APOSENTADORIA BASF"/>
    <x v="2"/>
    <x v="105"/>
    <n v="8338"/>
    <s v="ATIVO - EM FUNCIONAMENTO"/>
    <x v="2"/>
    <x v="3"/>
    <x v="0"/>
  </r>
  <r>
    <n v="1987000129"/>
    <s v="PLANO DE BENEFÍCIOS BANESPREV I"/>
    <s v="PLANO BANESPREV I"/>
    <x v="0"/>
    <x v="33"/>
    <n v="714"/>
    <s v="ATIVO - EM EXTINÇÃO"/>
    <x v="2"/>
    <x v="0"/>
    <x v="24"/>
  </r>
  <r>
    <n v="1987000218"/>
    <s v="PLANO DE BENEFÍCIOS PREVISC-FIESC"/>
    <s v="PREVISC - FIESC"/>
    <x v="0"/>
    <x v="106"/>
    <n v="169"/>
    <s v="ATIVO - EM EXTINÇÃO"/>
    <x v="2"/>
    <x v="3"/>
    <x v="0"/>
  </r>
  <r>
    <n v="1987000374"/>
    <s v="PLANO DE BENEFÍCIO DEFINIDO FUNASA"/>
    <s v="BD FUNASA"/>
    <x v="0"/>
    <x v="68"/>
    <n v="827"/>
    <s v="ATIVO - EM EXTINÇÃO"/>
    <x v="2"/>
    <x v="3"/>
    <x v="0"/>
  </r>
  <r>
    <n v="1987000447"/>
    <s v="PLANO BD Nº 02-A"/>
    <s v="COMPESAPREV"/>
    <x v="0"/>
    <x v="107"/>
    <n v="10429"/>
    <s v="ATIVO - EM EXTINÇÃO"/>
    <x v="1"/>
    <x v="2"/>
    <x v="0"/>
  </r>
  <r>
    <n v="1987000511"/>
    <s v="PLANO PREVIDENCIAL RP7"/>
    <s v="RP7 - COMIG"/>
    <x v="0"/>
    <x v="36"/>
    <n v="0"/>
    <e v="#N/A"/>
    <x v="0"/>
    <x v="1"/>
    <x v="0"/>
  </r>
  <r>
    <n v="1987000692"/>
    <s v="PLANO DE BENEFÍCIOS SOLUTIAPREV"/>
    <s v="SOLUTIAPREV"/>
    <x v="1"/>
    <x v="44"/>
    <n v="2"/>
    <e v="#N/A"/>
    <x v="0"/>
    <x v="1"/>
    <x v="0"/>
  </r>
  <r>
    <n v="1987000765"/>
    <s v="PLANO DE BENEFÍCIOS PREVMON"/>
    <s v="PLANO DE BENEFÍCIOS"/>
    <x v="2"/>
    <x v="80"/>
    <n v="7190"/>
    <s v="ATIVO - EM FUNCIONAMENTO"/>
    <x v="2"/>
    <x v="1"/>
    <x v="0"/>
  </r>
  <r>
    <n v="1987000838"/>
    <s v="PLANO CORRENTE DE BENEFICIO DEFINIDO"/>
    <s v="BD"/>
    <x v="0"/>
    <x v="44"/>
    <n v="62"/>
    <s v="ATIVO - EM EXTINÇÃO"/>
    <x v="2"/>
    <x v="1"/>
    <x v="0"/>
  </r>
  <r>
    <n v="1987001011"/>
    <s v="CNI / IEL - PREVIND I"/>
    <s v="CNI / IEL - PREVIND I"/>
    <x v="0"/>
    <x v="44"/>
    <n v="148"/>
    <s v="ATIVO - EM EXTINÇÃO"/>
    <x v="2"/>
    <x v="1"/>
    <x v="0"/>
  </r>
  <r>
    <n v="1987001192"/>
    <s v="SENAI DN - PREVIND"/>
    <s v="SENAI DN - PREVIND"/>
    <x v="0"/>
    <x v="44"/>
    <n v="123"/>
    <s v="ATIVO - EM EXTINÇÃO"/>
    <x v="2"/>
    <x v="1"/>
    <x v="0"/>
  </r>
  <r>
    <n v="1987001265"/>
    <s v="SESI DN- PREVIND"/>
    <s v="SESI DN- PREVIND"/>
    <x v="0"/>
    <x v="44"/>
    <n v="275"/>
    <s v="ATIVO - EM EXTINÇÃO"/>
    <x v="2"/>
    <x v="1"/>
    <x v="0"/>
  </r>
  <r>
    <n v="1987001419"/>
    <s v="PLANO DE APOSENTADORIA RESAPREV"/>
    <s v="RESAPREV"/>
    <x v="2"/>
    <x v="44"/>
    <n v="768"/>
    <s v="ATIVO - EM FUNCIONAMENTO"/>
    <x v="2"/>
    <x v="1"/>
    <x v="0"/>
  </r>
  <r>
    <n v="1987001729"/>
    <s v="PLANO DE APOSENTADORIA DA XEROX COMÉRCIO E INDÚSTRIA LTDA"/>
    <s v="PLANO XCI"/>
    <x v="1"/>
    <x v="108"/>
    <n v="2960"/>
    <s v="ATIVO - EM FUNCIONAMENTO"/>
    <x v="2"/>
    <x v="2"/>
    <x v="0"/>
  </r>
  <r>
    <n v="1987001811"/>
    <s v="PLANO DE BENEFÍCIOS CETIQT (PREVIND)"/>
    <s v="CETIQT (PREVIND)"/>
    <x v="0"/>
    <x v="44"/>
    <n v="67"/>
    <s v="ATIVO - EM EXTINÇÃO"/>
    <x v="2"/>
    <x v="1"/>
    <x v="0"/>
  </r>
  <r>
    <n v="1988000165"/>
    <s v="PLANO DE APOSENTADORIA SUPLEMENTAR"/>
    <s v="PLANO SUPLEMENTAR"/>
    <x v="2"/>
    <x v="57"/>
    <n v="5500"/>
    <s v="ATIVO - EM FUNCIONAMENTO"/>
    <x v="2"/>
    <x v="3"/>
    <x v="0"/>
  </r>
  <r>
    <n v="1988000238"/>
    <s v="PLANO DE APOSENTADORIA PREVISTIHL"/>
    <s v="PLANO DE APOSENTADORIA"/>
    <x v="2"/>
    <x v="109"/>
    <n v="9449"/>
    <s v="ATIVO - EM FUNCIONAMENTO"/>
    <x v="2"/>
    <x v="2"/>
    <x v="0"/>
  </r>
  <r>
    <n v="1988000319"/>
    <s v="PLANO DE APOSENTADORIA"/>
    <s v="PLANO DE APOSENTADORIA"/>
    <x v="0"/>
    <x v="110"/>
    <n v="382"/>
    <s v="ATIVO - EM EXTINÇÃO"/>
    <x v="2"/>
    <x v="1"/>
    <x v="0"/>
  </r>
  <r>
    <n v="1988000483"/>
    <s v="PLANO DE CONTRIBUIÇÃO DEFINIDA GERDAU"/>
    <s v="PLANO CD GERDAU"/>
    <x v="1"/>
    <x v="110"/>
    <n v="37753"/>
    <s v="ATIVO - EM FUNCIONAMENTO"/>
    <x v="2"/>
    <x v="1"/>
    <x v="0"/>
  </r>
  <r>
    <n v="1988000556"/>
    <s v="PRECIN - PLANO DE PREVIDÊNCIA COMPLEMENTAR INDUSTRIAL"/>
    <s v="PRECIN"/>
    <x v="0"/>
    <x v="111"/>
    <n v="31"/>
    <e v="#N/A"/>
    <x v="0"/>
    <x v="1"/>
    <x v="0"/>
  </r>
  <r>
    <n v="1988000629"/>
    <s v="PLANO DE BENEFÍCIO DEFINIDO"/>
    <s v="PBD"/>
    <x v="0"/>
    <x v="112"/>
    <n v="609"/>
    <s v="ATIVO - EM EXTINÇÃO"/>
    <x v="2"/>
    <x v="3"/>
    <x v="0"/>
  </r>
  <r>
    <n v="1988000718"/>
    <s v="BENEFÍCIOS 01-A"/>
    <s v="01-A"/>
    <x v="0"/>
    <x v="113"/>
    <n v="1214"/>
    <s v="ATIVO - EM EXTINÇÃO"/>
    <x v="1"/>
    <x v="3"/>
    <x v="0"/>
  </r>
  <r>
    <n v="1988000874"/>
    <s v="PLANO DE APOSENTADORIA CARGILLPREV"/>
    <s v="CARGILLPREV PREVIDENCIAL"/>
    <x v="2"/>
    <x v="114"/>
    <n v="934"/>
    <s v="ATIVO - EM EXTINÇÃO"/>
    <x v="2"/>
    <x v="3"/>
    <x v="25"/>
  </r>
  <r>
    <n v="1988000947"/>
    <s v="PLANO DE BENEFÍCIOS ESCELSOS I"/>
    <s v="PLANO I"/>
    <x v="0"/>
    <x v="79"/>
    <n v="1221"/>
    <s v="ATIVO - EM EXTINÇÃO"/>
    <x v="2"/>
    <x v="1"/>
    <x v="0"/>
  </r>
  <r>
    <n v="1988001056"/>
    <s v="PLANO DE BENEFÍCIOS PREVIM TRADICIONAL"/>
    <s v="PREVIM TRADICIONAL"/>
    <x v="0"/>
    <x v="115"/>
    <n v="2137"/>
    <s v="ATIVO - EM EXTINÇÃO"/>
    <x v="2"/>
    <x v="3"/>
    <x v="0"/>
  </r>
  <r>
    <n v="1988001129"/>
    <s v="PLANO DE BENEFÍCIO DEFINIDO - PBD"/>
    <s v="PBD"/>
    <x v="0"/>
    <x v="116"/>
    <n v="4736"/>
    <s v="ATIVO - EM EXTINÇÃO"/>
    <x v="2"/>
    <x v="1"/>
    <x v="0"/>
  </r>
  <r>
    <n v="1988001218"/>
    <s v="PLANO DE BENEFÍCIOS FIBRA"/>
    <s v="FIBRA"/>
    <x v="0"/>
    <x v="117"/>
    <n v="7469"/>
    <s v="ATIVO - EM FUNCIONAMENTO"/>
    <x v="2"/>
    <x v="3"/>
    <x v="0"/>
  </r>
  <r>
    <n v="1988001374"/>
    <s v="PLANO DE PECÚLIO"/>
    <s v="PECÚLIO"/>
    <x v="0"/>
    <x v="87"/>
    <n v="51736"/>
    <s v="ATIVO - EM FUNCIONAMENTO"/>
    <x v="2"/>
    <x v="1"/>
    <x v="0"/>
  </r>
  <r>
    <n v="1988001447"/>
    <s v="MONTREALBANK"/>
    <s v="MONTREALBANK"/>
    <x v="2"/>
    <x v="44"/>
    <n v="9"/>
    <e v="#N/A"/>
    <x v="0"/>
    <x v="1"/>
    <x v="0"/>
  </r>
  <r>
    <n v="1988001838"/>
    <s v="PLANO DE BENEFÍCIOS"/>
    <s v="PB"/>
    <x v="0"/>
    <x v="118"/>
    <n v="5336"/>
    <s v="ATIVO - EM EXTINÇÃO"/>
    <x v="2"/>
    <x v="3"/>
    <x v="0"/>
  </r>
  <r>
    <n v="1988002011"/>
    <s v="PLANO DE BENEFÍCIOS PREVIDENCIÁRIO I"/>
    <s v="PBPI"/>
    <x v="0"/>
    <x v="110"/>
    <n v="1626"/>
    <s v="ATIVO - EM EXTINÇÃO"/>
    <x v="2"/>
    <x v="1"/>
    <x v="0"/>
  </r>
  <r>
    <n v="1988002192"/>
    <s v="PLANO DE BENEFÍCIOS PREVIDA"/>
    <s v="PREVIDA"/>
    <x v="0"/>
    <x v="66"/>
    <n v="201"/>
    <s v="ATIVO - EM EXTINÇÃO"/>
    <x v="2"/>
    <x v="1"/>
    <x v="26"/>
  </r>
  <r>
    <n v="1988002265"/>
    <s v="PLANO DE BENEFÍCIOS PMPREV"/>
    <s v="PMPREV"/>
    <x v="2"/>
    <x v="66"/>
    <n v="1220"/>
    <s v="ATIVO - EM FUNCIONAMENTO"/>
    <x v="2"/>
    <x v="1"/>
    <x v="0"/>
  </r>
  <r>
    <n v="1988002338"/>
    <s v="PLANO DE BENEFÍCIOS PREVIND-SENAI-BA"/>
    <s v="SENAI - BA (PREVIND)"/>
    <x v="0"/>
    <x v="44"/>
    <n v="65"/>
    <s v="ATIVO - EM EXTINÇÃO"/>
    <x v="2"/>
    <x v="1"/>
    <x v="0"/>
  </r>
  <r>
    <n v="1988002419"/>
    <s v="PLANO DE BENEFÍCIOS PREVIDENCIÁRIOS Nº 01"/>
    <s v="BD"/>
    <x v="0"/>
    <x v="119"/>
    <n v="2688"/>
    <s v="ATIVO - EM FUNCIONAMENTO"/>
    <x v="1"/>
    <x v="2"/>
    <x v="0"/>
  </r>
  <r>
    <n v="1988002656"/>
    <s v="PLANO DE BENEFÍCIOS DE PREVISAM I - SENAI-AM"/>
    <s v="SENAI - AM"/>
    <x v="0"/>
    <x v="44"/>
    <n v="30"/>
    <s v="ATIVO - EM EXTINÇÃO"/>
    <x v="2"/>
    <x v="1"/>
    <x v="0"/>
  </r>
  <r>
    <n v="1988002729"/>
    <s v="PLANO DE BENEFÍCIOS PREVIDENCIÁRIOS DA FASERN - 001"/>
    <s v="PLANO BD"/>
    <x v="0"/>
    <x v="10"/>
    <n v="362"/>
    <s v="ATIVO - EM FUNCIONAMENTO"/>
    <x v="2"/>
    <x v="1"/>
    <x v="0"/>
  </r>
  <r>
    <n v="1988003083"/>
    <s v="PLANO DE BENEFÍCIO DEFINIDO MULTIPATROCINADO"/>
    <s v="PLANO BD"/>
    <x v="0"/>
    <x v="111"/>
    <n v="266"/>
    <e v="#N/A"/>
    <x v="0"/>
    <x v="1"/>
    <x v="0"/>
  </r>
  <r>
    <n v="1988003156"/>
    <s v="PLANO ALCOA DE SEGURIDADE SOCIAL"/>
    <s v="ALCOA PREVI"/>
    <x v="2"/>
    <x v="120"/>
    <n v="9130"/>
    <s v="ATIVO - EM FUNCIONAMENTO"/>
    <x v="2"/>
    <x v="2"/>
    <x v="0"/>
  </r>
  <r>
    <n v="1988003229"/>
    <s v="PLANO DE BENEFÍCIOS BD PREVICOKE"/>
    <s v="PREVICOKE BD"/>
    <x v="0"/>
    <x v="121"/>
    <n v="674"/>
    <s v="ATIVO - EM EXTINÇÃO"/>
    <x v="2"/>
    <x v="2"/>
    <x v="0"/>
  </r>
  <r>
    <n v="1988003318"/>
    <s v="PLANO DE BENEFÍCIOS DA GRACE DO BRASIL LTDA"/>
    <s v="GRACE PREV"/>
    <x v="0"/>
    <x v="66"/>
    <n v="96"/>
    <s v="ATIVO - EM EXTINÇÃO"/>
    <x v="2"/>
    <x v="1"/>
    <x v="0"/>
  </r>
  <r>
    <n v="1989000118"/>
    <s v="PLANO BP PREV"/>
    <s v="BP PREV"/>
    <x v="2"/>
    <x v="73"/>
    <n v="244"/>
    <s v="ATIVO - EM FUNCIONAMENTO"/>
    <x v="2"/>
    <x v="1"/>
    <x v="0"/>
  </r>
  <r>
    <n v="1989000274"/>
    <s v="PLANO DE APOSENTADORIA BÁSICO"/>
    <s v="BÁSICO"/>
    <x v="0"/>
    <x v="122"/>
    <n v="2205"/>
    <s v="ATIVO - EM EXTINÇÃO"/>
    <x v="2"/>
    <x v="3"/>
    <x v="0"/>
  </r>
  <r>
    <n v="1989000347"/>
    <s v="PLANO DE APOSENTADORIA SUPLEMENTAR"/>
    <s v="PLANO SUPLEMENTAR"/>
    <x v="1"/>
    <x v="122"/>
    <n v="1911"/>
    <s v="ATIVO - EM EXTINÇÃO"/>
    <x v="2"/>
    <x v="3"/>
    <x v="0"/>
  </r>
  <r>
    <n v="1989000592"/>
    <s v="FIEB PREVIND BAHIA - FIEB/IEL-BA"/>
    <s v="FIEB"/>
    <x v="0"/>
    <x v="44"/>
    <n v="12"/>
    <s v="ATIVO - EM EXTINÇÃO"/>
    <x v="2"/>
    <x v="1"/>
    <x v="0"/>
  </r>
  <r>
    <n v="1989000665"/>
    <s v="PLANO DE BENEFÍCIOS PREVIND - SESI/BA"/>
    <s v="SESI - BA - PREVIND"/>
    <x v="0"/>
    <x v="44"/>
    <n v="112"/>
    <s v="ATIVO - EM EXTINÇÃO"/>
    <x v="2"/>
    <x v="1"/>
    <x v="0"/>
  </r>
  <r>
    <n v="1989000738"/>
    <s v="PLANO DE BENEFÍCIOS CRYOVAC PREV"/>
    <s v="CRYOVAC PREV"/>
    <x v="0"/>
    <x v="73"/>
    <n v="191"/>
    <s v="ATIVO - EM EXTINÇÃO"/>
    <x v="2"/>
    <x v="1"/>
    <x v="0"/>
  </r>
  <r>
    <n v="1989000819"/>
    <s v="PLANO DE BENEFÍCIOS PREVIND SENAI-RS"/>
    <s v="PREVIND SENAI/RS"/>
    <x v="0"/>
    <x v="123"/>
    <n v="748"/>
    <s v="ATIVO - EM EXTINÇÃO"/>
    <x v="2"/>
    <x v="3"/>
    <x v="0"/>
  </r>
  <r>
    <n v="1989000983"/>
    <s v="PLANO DE BENEFICIOS MAGNUS"/>
    <s v="MAGNUS"/>
    <x v="1"/>
    <x v="124"/>
    <n v="14980"/>
    <s v="ATIVO - EM FUNCIONAMENTO"/>
    <x v="2"/>
    <x v="1"/>
    <x v="0"/>
  </r>
  <r>
    <n v="1989001092"/>
    <s v="PLANO I DE APOSENTADORIA DO GRUPO MARSH BRASIL"/>
    <s v="J&amp;H"/>
    <x v="1"/>
    <x v="66"/>
    <n v="10435"/>
    <s v="ATIVO - EM EXTINÇÃO"/>
    <x v="2"/>
    <x v="1"/>
    <x v="27"/>
  </r>
  <r>
    <n v="1989001165"/>
    <s v="PLANO DE BENEFICIOS I"/>
    <s v="PLANO I"/>
    <x v="0"/>
    <x v="68"/>
    <n v="348"/>
    <s v="ATIVO - EM EXTINÇÃO"/>
    <x v="2"/>
    <x v="3"/>
    <x v="0"/>
  </r>
  <r>
    <n v="1989001238"/>
    <s v="PLANO DE BENEFÍCIOS LUFTHANSA"/>
    <s v="LUFTHANSA"/>
    <x v="2"/>
    <x v="111"/>
    <n v="279"/>
    <s v="ATIVO - EM TRANSFERÊNCIA DE GERENCIAMENTO"/>
    <x v="2"/>
    <x v="1"/>
    <x v="0"/>
  </r>
  <r>
    <n v="1989001483"/>
    <s v="SENAI - ES"/>
    <s v="SENAI - ES"/>
    <x v="0"/>
    <x v="44"/>
    <n v="1"/>
    <e v="#N/A"/>
    <x v="0"/>
    <x v="1"/>
    <x v="0"/>
  </r>
  <r>
    <n v="1989001556"/>
    <s v="SESI - ES"/>
    <s v="SESI - ES"/>
    <x v="0"/>
    <x v="44"/>
    <n v="11"/>
    <e v="#N/A"/>
    <x v="0"/>
    <x v="1"/>
    <x v="0"/>
  </r>
  <r>
    <n v="1989001629"/>
    <s v="PLANO MOBIL I"/>
    <s v="PLANO MOBIL I"/>
    <x v="2"/>
    <x v="125"/>
    <n v="18"/>
    <s v="ATIVO - EM EXTINÇÃO"/>
    <x v="2"/>
    <x v="2"/>
    <x v="0"/>
  </r>
  <r>
    <n v="1989001874"/>
    <s v="PLANO DE APOSENTADORIA GOODYEAR"/>
    <s v="GPP"/>
    <x v="1"/>
    <x v="126"/>
    <n v="0"/>
    <s v="ATIVO - EM TRANSFERÊNCIA DE GERENCIAMENTO"/>
    <x v="2"/>
    <x v="4"/>
    <x v="0"/>
  </r>
  <r>
    <n v="1989001874"/>
    <s v="PLANO DE APOSENTADORIA GOODYEAR"/>
    <s v="GPP"/>
    <x v="1"/>
    <x v="66"/>
    <n v="16763"/>
    <s v="ATIVO - EM TRANSFERÊNCIA DE GERENCIAMENTO"/>
    <x v="2"/>
    <x v="1"/>
    <x v="0"/>
  </r>
  <r>
    <n v="1989002056"/>
    <s v="PLANO DE APOSENTADORIA MERCER"/>
    <s v="PLANO DE APOSENTADORIA MERCER"/>
    <x v="1"/>
    <x v="127"/>
    <n v="411"/>
    <s v="ATIVO - EM FUNCIONAMENTO"/>
    <x v="2"/>
    <x v="2"/>
    <x v="0"/>
  </r>
  <r>
    <n v="1989002129"/>
    <s v="SERVIÇO NACIONAL DE APRENDIZAGEM INDUSTRIAL - RS"/>
    <s v="SENAI RS"/>
    <x v="0"/>
    <x v="44"/>
    <n v="0"/>
    <e v="#N/A"/>
    <x v="0"/>
    <x v="1"/>
    <x v="0"/>
  </r>
  <r>
    <n v="1989002211"/>
    <s v="SHARPLES-STOKES S.A"/>
    <s v="SHARPLES-STOKES S.A"/>
    <x v="2"/>
    <x v="44"/>
    <n v="0"/>
    <e v="#N/A"/>
    <x v="0"/>
    <x v="1"/>
    <x v="0"/>
  </r>
  <r>
    <n v="1989002374"/>
    <s v="ATOFINA BRASIL QUIMICA LTDA"/>
    <s v="ATOFINA BRASIL QUIMICA LTDA"/>
    <x v="2"/>
    <x v="44"/>
    <n v="0"/>
    <e v="#N/A"/>
    <x v="0"/>
    <x v="1"/>
    <x v="0"/>
  </r>
  <r>
    <n v="1989002447"/>
    <s v="WALLACE &amp; TIERNAN DO BRASIL INDUSTRIA E COMERCIO LTDA"/>
    <s v="WALLACE &amp; TIERNAN DO BRASIL INDUSTRIA E "/>
    <x v="2"/>
    <x v="44"/>
    <n v="0"/>
    <e v="#N/A"/>
    <x v="0"/>
    <x v="1"/>
    <x v="0"/>
  </r>
  <r>
    <n v="1990000118"/>
    <s v="PLANO DE PREVIDÊNCIA EATONPREV"/>
    <s v="EATONPREV"/>
    <x v="2"/>
    <x v="73"/>
    <n v="3451"/>
    <s v="ATIVO - EM FUNCIONAMENTO"/>
    <x v="2"/>
    <x v="1"/>
    <x v="0"/>
  </r>
  <r>
    <n v="1990000274"/>
    <s v="PLANO DE BENEFÍCIOS LOSANGO I - PARTE BÁSICA"/>
    <s v="LOSANGO I - PARTE BÁSICA"/>
    <x v="0"/>
    <x v="128"/>
    <n v="30"/>
    <e v="#N/A"/>
    <x v="0"/>
    <x v="2"/>
    <x v="0"/>
  </r>
  <r>
    <n v="1990000347"/>
    <s v="PLANO BÁSICO ITAULAM"/>
    <s v="PLANO BÁSICO ITAULAM"/>
    <x v="0"/>
    <x v="23"/>
    <n v="59"/>
    <s v="ATIVO - EM EXTINÇÃO"/>
    <x v="2"/>
    <x v="0"/>
    <x v="4"/>
  </r>
  <r>
    <n v="1990000411"/>
    <s v="PLANO DE BENEFÍCIOS LOSANGO I - PARTE SUPLEMENTAR"/>
    <s v="LOSANGO I - PARTE SUPLEMENTAR"/>
    <x v="1"/>
    <x v="128"/>
    <n v="31"/>
    <e v="#N/A"/>
    <x v="0"/>
    <x v="2"/>
    <x v="0"/>
  </r>
  <r>
    <n v="1990000592"/>
    <s v="PLANO SUPLEMENTAR ITAULAM"/>
    <s v="PLANO SUPLEMENTAR ITAULAM"/>
    <x v="2"/>
    <x v="23"/>
    <n v="57"/>
    <s v="ATIVO - EM EXTINÇÃO"/>
    <x v="2"/>
    <x v="0"/>
    <x v="4"/>
  </r>
  <r>
    <n v="1990000819"/>
    <s v="PLANO DE APOSENTADORIA DA DANAPREV"/>
    <s v="DANAPREV"/>
    <x v="2"/>
    <x v="129"/>
    <n v="12580"/>
    <s v="ATIVO - EM FUNCIONAMENTO"/>
    <x v="2"/>
    <x v="2"/>
    <x v="0"/>
  </r>
  <r>
    <n v="1990000983"/>
    <s v="PLANO DE BENEFICIOS TEXPREV"/>
    <s v="TEXPREV"/>
    <x v="2"/>
    <x v="130"/>
    <n v="267"/>
    <s v="ATIVO - EM FUNCIONAMENTO"/>
    <x v="2"/>
    <x v="2"/>
    <x v="0"/>
  </r>
  <r>
    <n v="1990001092"/>
    <s v="PLANO DE CONTRIBUIÇÃO DEFINIDA PREVDOW"/>
    <s v="PREVDOW"/>
    <x v="1"/>
    <x v="131"/>
    <n v="8466"/>
    <s v="ATIVO - EM FUNCIONAMENTO"/>
    <x v="2"/>
    <x v="3"/>
    <x v="0"/>
  </r>
  <r>
    <n v="1990001165"/>
    <s v="PLANO VIVA DE PREVIDÊNCIA E PECÚLIO"/>
    <s v="VIVAPREV"/>
    <x v="1"/>
    <x v="132"/>
    <n v="127478"/>
    <s v="ATIVO - EM FUNCIONAMENTO"/>
    <x v="2"/>
    <x v="3"/>
    <x v="0"/>
  </r>
  <r>
    <n v="1990001319"/>
    <s v="PLANO DE BENEFÍCIOS PREVIND SESI/RS"/>
    <s v="PREVIND SESI/RS"/>
    <x v="0"/>
    <x v="123"/>
    <n v="864"/>
    <s v="ATIVO - EM EXTINÇÃO"/>
    <x v="2"/>
    <x v="3"/>
    <x v="0"/>
  </r>
  <r>
    <n v="1990001483"/>
    <s v="PLANO DE BENEFÍCIOS BÁSICO"/>
    <s v="PLANO BÁSICO"/>
    <x v="0"/>
    <x v="133"/>
    <n v="27120"/>
    <s v="ATIVO - EM EXTINÇÃO"/>
    <x v="1"/>
    <x v="1"/>
    <x v="0"/>
  </r>
  <r>
    <n v="1990001629"/>
    <s v="PLANO DE COMPLEMENTAÇÃO DE APOSENTADORIA E PENSÃO - SISTEMA FCEMG"/>
    <s v="PLANO DE BENEFÍCIOS BD"/>
    <x v="0"/>
    <x v="69"/>
    <n v="78"/>
    <s v="ATIVO - EM EXTINÇÃO"/>
    <x v="2"/>
    <x v="2"/>
    <x v="0"/>
  </r>
  <r>
    <n v="1990001947"/>
    <s v="PLANO DE BENEFÍCIOS NADIRPREV"/>
    <s v="NADIRPREV"/>
    <x v="2"/>
    <x v="44"/>
    <n v="2437"/>
    <s v="ATIVO - EM FUNCIONAMENTO"/>
    <x v="2"/>
    <x v="1"/>
    <x v="0"/>
  </r>
  <r>
    <n v="1990002056"/>
    <s v="SESI RS"/>
    <s v="SESI RS"/>
    <x v="0"/>
    <x v="44"/>
    <n v="0"/>
    <e v="#N/A"/>
    <x v="0"/>
    <x v="1"/>
    <x v="0"/>
  </r>
  <r>
    <n v="1990002129"/>
    <s v="PLANO DE BENEFÍCIOS DO GRUPO BMP"/>
    <s v="BMP"/>
    <x v="2"/>
    <x v="134"/>
    <n v="1341"/>
    <s v="ATIVO - EM TRANSFERÊNCIA DE GERENCIAMENTO"/>
    <x v="2"/>
    <x v="1"/>
    <x v="0"/>
  </r>
  <r>
    <n v="1990002129"/>
    <s v="PLANO DE BENEFÍCIOS DO GRUPO BMP"/>
    <s v="BMP"/>
    <x v="2"/>
    <x v="66"/>
    <n v="0"/>
    <s v="ATIVO - EM TRANSFERÊNCIA DE GERENCIAMENTO"/>
    <x v="2"/>
    <x v="1"/>
    <x v="0"/>
  </r>
  <r>
    <n v="1991000138"/>
    <s v="PLANO BD - RJU"/>
    <s v="BDR"/>
    <x v="0"/>
    <x v="90"/>
    <n v="0"/>
    <e v="#N/A"/>
    <x v="0"/>
    <x v="4"/>
    <x v="0"/>
  </r>
  <r>
    <n v="1991000219"/>
    <s v="PLANO DE APOSENTADORIA CREDICARD"/>
    <s v="PLANO BÁSICO CREDICARD"/>
    <x v="0"/>
    <x v="99"/>
    <n v="0"/>
    <e v="#N/A"/>
    <x v="0"/>
    <x v="3"/>
    <x v="28"/>
  </r>
  <r>
    <n v="1991000383"/>
    <s v="PLANO DE APOSENTADORIA SUPLEMENTAR CREDICARD"/>
    <s v="PLANO SUPLEMENTAR CREDICARD"/>
    <x v="2"/>
    <x v="99"/>
    <n v="0"/>
    <e v="#N/A"/>
    <x v="0"/>
    <x v="3"/>
    <x v="28"/>
  </r>
  <r>
    <n v="1991001029"/>
    <s v="PLANO DE BENEFICIOS DA SISTEL - PBS-A"/>
    <s v="PBS-A"/>
    <x v="0"/>
    <x v="135"/>
    <n v="41841"/>
    <s v="ATIVO - EM EXTINÇÃO"/>
    <x v="2"/>
    <x v="1"/>
    <x v="0"/>
  </r>
  <r>
    <n v="1991001118"/>
    <s v="PLANO DE BENEFÍCIOS BAHEMA A"/>
    <s v="BAHEMA - PLANO A"/>
    <x v="0"/>
    <x v="44"/>
    <n v="3"/>
    <e v="#N/A"/>
    <x v="0"/>
    <x v="1"/>
    <x v="0"/>
  </r>
  <r>
    <n v="1991001274"/>
    <s v="PLANO DE BENEFÍCIOS SUPLEMENTAR AO REGIME JURÍDICO ÚNICO"/>
    <s v="PBSRJU"/>
    <x v="0"/>
    <x v="24"/>
    <n v="9654"/>
    <s v="ATIVO - EM FUNCIONAMENTO"/>
    <x v="1"/>
    <x v="2"/>
    <x v="0"/>
  </r>
  <r>
    <n v="1991001347"/>
    <s v="PLANO DE APOSENTADORIA FIBERPREV"/>
    <s v="FIBERPREV"/>
    <x v="2"/>
    <x v="44"/>
    <n v="1619"/>
    <s v="ATIVO - EM FUNCIONAMENTO"/>
    <x v="2"/>
    <x v="1"/>
    <x v="0"/>
  </r>
  <r>
    <n v="1991001411"/>
    <s v="PLANO DE BENEFÍCIOS WEG"/>
    <s v="WSS"/>
    <x v="2"/>
    <x v="136"/>
    <n v="40663"/>
    <s v="ATIVO - EM FUNCIONAMENTO"/>
    <x v="2"/>
    <x v="3"/>
    <x v="0"/>
  </r>
  <r>
    <n v="1991001819"/>
    <s v="PLANO DE BENEFICIOS ORICA"/>
    <s v="ORICA"/>
    <x v="0"/>
    <x v="44"/>
    <n v="38"/>
    <e v="#N/A"/>
    <x v="0"/>
    <x v="1"/>
    <x v="0"/>
  </r>
  <r>
    <n v="1991002165"/>
    <s v="PLANO DE APOSENTADORIA PREVI-ERICSSON"/>
    <s v="PLANO BÁSICO - BD"/>
    <x v="0"/>
    <x v="137"/>
    <n v="2146"/>
    <s v="ATIVO - EM EXTINÇÃO"/>
    <x v="2"/>
    <x v="3"/>
    <x v="0"/>
  </r>
  <r>
    <n v="1991002238"/>
    <s v="PLANO DE APOSENTADORIA SUPLEMENTAR PREVI-ERICSSON"/>
    <s v="PLANO SUPLEMENTAR - CV"/>
    <x v="2"/>
    <x v="137"/>
    <n v="1440"/>
    <s v="ATIVO - EM EXTINÇÃO"/>
    <x v="2"/>
    <x v="3"/>
    <x v="0"/>
  </r>
  <r>
    <n v="1991002483"/>
    <s v="PLANO DE APOSENTADORIA MAUÁ PREV"/>
    <s v="PLANO MAUÁ PREV"/>
    <x v="2"/>
    <x v="138"/>
    <n v="14462"/>
    <s v="ATIVO - EM FUNCIONAMENTO"/>
    <x v="2"/>
    <x v="2"/>
    <x v="0"/>
  </r>
  <r>
    <n v="1992000174"/>
    <s v="PREVIDENCIARIO ESTATUTARIO"/>
    <s v="PLANO B"/>
    <x v="0"/>
    <x v="50"/>
    <n v="7672"/>
    <s v="ATIVO - EM EXTINÇÃO"/>
    <x v="1"/>
    <x v="2"/>
    <x v="0"/>
  </r>
  <r>
    <n v="1992000311"/>
    <s v="PLANO DE BENEFÍCIOS 8 - RP8"/>
    <s v="PREVIMINAS"/>
    <x v="0"/>
    <x v="36"/>
    <n v="0"/>
    <e v="#N/A"/>
    <x v="0"/>
    <x v="1"/>
    <x v="0"/>
  </r>
  <r>
    <n v="1992000492"/>
    <s v="PLANO DE BENEFÍCIOS BAXTER"/>
    <s v="BAXTER"/>
    <x v="2"/>
    <x v="73"/>
    <n v="167"/>
    <s v="ATIVO - EM FUNCIONAMENTO"/>
    <x v="2"/>
    <x v="1"/>
    <x v="0"/>
  </r>
  <r>
    <n v="1992000565"/>
    <s v="PLANO DE APOSENTADORIA SUMITOMO MITSUI"/>
    <s v="SUMITOMO MITSUI"/>
    <x v="1"/>
    <x v="73"/>
    <n v="189"/>
    <s v="ATIVO - EM FUNCIONAMENTO"/>
    <x v="2"/>
    <x v="1"/>
    <x v="29"/>
  </r>
  <r>
    <n v="1992000719"/>
    <s v="PLANO DE APOSENTADORIA SEGURIDADE"/>
    <s v="PLANO DE APOSENTADORIA SEGURIDADE"/>
    <x v="2"/>
    <x v="139"/>
    <n v="5727"/>
    <s v="ATIVO - EM TRANSFERÊNCIA DE GERENCIAMENTO"/>
    <x v="2"/>
    <x v="2"/>
    <x v="0"/>
  </r>
  <r>
    <n v="1992000956"/>
    <s v="PLANO DE BENEFÍCIOS 4 - RP4"/>
    <s v="PLANO RP4 - MGS"/>
    <x v="0"/>
    <x v="36"/>
    <n v="582"/>
    <s v="ATIVO - EM EXTINÇÃO"/>
    <x v="1"/>
    <x v="1"/>
    <x v="0"/>
  </r>
  <r>
    <n v="1992001065"/>
    <s v="PLANO DE BENEFÍCIOS PREVIDENCIÁRIOS 001"/>
    <s v="PLANO DE BENEFÍCIOS PREVIDENCIÁRIOS 001"/>
    <x v="0"/>
    <x v="140"/>
    <n v="9788"/>
    <s v="ATIVO - EM FUNCIONAMENTO"/>
    <x v="1"/>
    <x v="3"/>
    <x v="0"/>
  </r>
  <r>
    <n v="1992001138"/>
    <s v="ELSTERPREV"/>
    <s v="ELSTER"/>
    <x v="1"/>
    <x v="44"/>
    <n v="35"/>
    <e v="#N/A"/>
    <x v="0"/>
    <x v="1"/>
    <x v="0"/>
  </r>
  <r>
    <n v="1992001529"/>
    <s v="PLANO DE APOSENTADORIA DA SANTANDERPREVI"/>
    <s v="PLANO DE APOSENTADORIA DA SANTANDERPREVI"/>
    <x v="2"/>
    <x v="141"/>
    <n v="68307"/>
    <s v="ATIVO - EM EXTINÇÃO"/>
    <x v="2"/>
    <x v="1"/>
    <x v="24"/>
  </r>
  <r>
    <n v="1992001618"/>
    <s v="PLANO DE BENEFÍCIOS PREVISC-SENAI-PI"/>
    <s v="PREVISC - SENAI-PI"/>
    <x v="0"/>
    <x v="106"/>
    <n v="46"/>
    <s v="ATIVO - EM EXTINÇÃO"/>
    <x v="2"/>
    <x v="3"/>
    <x v="0"/>
  </r>
  <r>
    <n v="1992001847"/>
    <s v="PLANO II DE APOSENTADORIA DO GRUPO MARSH BRASIL"/>
    <s v="MARSH"/>
    <x v="1"/>
    <x v="66"/>
    <n v="0"/>
    <e v="#N/A"/>
    <x v="0"/>
    <x v="1"/>
    <x v="30"/>
  </r>
  <r>
    <n v="1992001911"/>
    <s v="ITOCHU"/>
    <s v="ITOCHU"/>
    <x v="0"/>
    <x v="44"/>
    <n v="75"/>
    <e v="#N/A"/>
    <x v="0"/>
    <x v="1"/>
    <x v="0"/>
  </r>
  <r>
    <n v="1993000119"/>
    <s v="PLANO DE BENEFÍCIOS I DA PREVIDÊNCIA SUPLEMENTAR"/>
    <s v="PLANO I"/>
    <x v="0"/>
    <x v="142"/>
    <n v="9109"/>
    <s v="ATIVO - EM EXTINÇÃO"/>
    <x v="1"/>
    <x v="1"/>
    <x v="0"/>
  </r>
  <r>
    <n v="1993000429"/>
    <s v="PLANO COMPLEMENTAR DE BENEFÍCIOS PREVIDENCIAIS DA FACEB"/>
    <s v="PLANO COMPL. BENEF. PREV. DA FACEB"/>
    <x v="0"/>
    <x v="143"/>
    <n v="291"/>
    <s v="ATIVO - EM EXTINÇÃO"/>
    <x v="1"/>
    <x v="3"/>
    <x v="0"/>
  </r>
  <r>
    <n v="1993000747"/>
    <s v="PLANO DE BENEFÍCIOS DA PATROCINADORA SKY BRASIL SERVIÇOS LTDA"/>
    <s v="SKY"/>
    <x v="1"/>
    <x v="44"/>
    <n v="1"/>
    <e v="#N/A"/>
    <x v="0"/>
    <x v="1"/>
    <x v="0"/>
  </r>
  <r>
    <n v="1993000811"/>
    <s v="PLANO DE BENEFÍCIOS DA INOVAR PREVIDENCIA"/>
    <s v="PLANO DE BENEFÍCIOS"/>
    <x v="2"/>
    <x v="144"/>
    <n v="10069"/>
    <s v="ATIVO - EM FUNCIONAMENTO"/>
    <x v="2"/>
    <x v="3"/>
    <x v="0"/>
  </r>
  <r>
    <n v="1993000992"/>
    <s v="PLANO DE APOSENTADORIA DEUTSCHE BANK"/>
    <s v="PLANO DE BENEFÍCIOS DEUTSCHE BANK"/>
    <x v="2"/>
    <x v="73"/>
    <n v="820"/>
    <s v="ATIVO - EM FUNCIONAMENTO"/>
    <x v="2"/>
    <x v="1"/>
    <x v="31"/>
  </r>
  <r>
    <n v="1993001018"/>
    <s v="PLANO DE BENEFÍCIOS CEMAT BD - I"/>
    <s v="CEMAT BD - I"/>
    <x v="0"/>
    <x v="68"/>
    <n v="128"/>
    <s v="ATIVO - EM EXTINÇÃO"/>
    <x v="2"/>
    <x v="3"/>
    <x v="0"/>
  </r>
  <r>
    <n v="1993001174"/>
    <s v="PLANO BÁSICO"/>
    <s v="PB"/>
    <x v="0"/>
    <x v="145"/>
    <n v="59"/>
    <e v="#N/A"/>
    <x v="0"/>
    <x v="3"/>
    <x v="0"/>
  </r>
  <r>
    <n v="1993001247"/>
    <s v="PLANO SUPLEMENTAR"/>
    <s v="PS"/>
    <x v="2"/>
    <x v="145"/>
    <n v="11"/>
    <e v="#N/A"/>
    <x v="0"/>
    <x v="3"/>
    <x v="0"/>
  </r>
  <r>
    <n v="1993001311"/>
    <s v="PLANO DE BENEFÍCIOS PREVISC-FECOMÉRCIO/SESC"/>
    <s v="PREVISC - FECOMERCIO / SESC - SC"/>
    <x v="0"/>
    <x v="106"/>
    <n v="0"/>
    <e v="#N/A"/>
    <x v="0"/>
    <x v="3"/>
    <x v="0"/>
  </r>
  <r>
    <n v="1993001492"/>
    <s v="PLANO DE BENFÍCIOS GRUPO ESSILOR"/>
    <s v="ESSILOR"/>
    <x v="1"/>
    <x v="146"/>
    <n v="3209"/>
    <s v="ATIVO - EM TRANSFERÊNCIA DE GERENCIAMENTO"/>
    <x v="2"/>
    <x v="1"/>
    <x v="0"/>
  </r>
  <r>
    <n v="1993001565"/>
    <s v="PLANO DE BENEFÍCIOS TAPPREV"/>
    <s v="TAP AIR"/>
    <x v="2"/>
    <x v="44"/>
    <n v="194"/>
    <s v="ATIVO - EM FUNCIONAMENTO"/>
    <x v="2"/>
    <x v="1"/>
    <x v="0"/>
  </r>
  <r>
    <n v="1993001638"/>
    <s v="PLANO DE BENEFÍCIOS HERING-PREV"/>
    <s v="HERINGPREV"/>
    <x v="2"/>
    <x v="66"/>
    <n v="10772"/>
    <s v="ATIVO - EM FUNCIONAMENTO"/>
    <x v="2"/>
    <x v="1"/>
    <x v="0"/>
  </r>
  <r>
    <n v="1993001719"/>
    <s v="PLANO DE BENEFÍCIOS BUNGE"/>
    <s v="PLANO DE BENEFÍCIOS BUNGE"/>
    <x v="2"/>
    <x v="147"/>
    <n v="36871"/>
    <s v="ATIVO - EM FUNCIONAMENTO"/>
    <x v="2"/>
    <x v="3"/>
    <x v="0"/>
  </r>
  <r>
    <n v="1993001956"/>
    <s v="PLANO DE BENEFÍCIOS CONCREMAT"/>
    <s v="CONCREMAT"/>
    <x v="2"/>
    <x v="66"/>
    <n v="2265"/>
    <s v="ATIVO - EM TRANSFERÊNCIA DE GERENCIAMENTO"/>
    <x v="2"/>
    <x v="1"/>
    <x v="0"/>
  </r>
  <r>
    <n v="1993002219"/>
    <s v="PLANO DE APOSENTADORIA MCPREV"/>
    <s v="MCPREV"/>
    <x v="1"/>
    <x v="146"/>
    <n v="8351"/>
    <s v="ATIVO - EM FUNCIONAMENTO"/>
    <x v="2"/>
    <x v="1"/>
    <x v="0"/>
  </r>
  <r>
    <n v="1993002529"/>
    <s v="PLANO DE BENEFÍCIOS DA PORTOPREV"/>
    <s v="PORTOPREV"/>
    <x v="2"/>
    <x v="148"/>
    <n v="9992"/>
    <s v="ATIVO - EM EXTINÇÃO"/>
    <x v="2"/>
    <x v="3"/>
    <x v="32"/>
  </r>
  <r>
    <n v="1993002774"/>
    <s v="PLANO DE APOSENTADORIA DA CP PREV"/>
    <s v="PLANO DE APOSENTADORIA"/>
    <x v="2"/>
    <x v="149"/>
    <n v="8141"/>
    <s v="ATIVO - EM FUNCIONAMENTO"/>
    <x v="2"/>
    <x v="2"/>
    <x v="0"/>
  </r>
  <r>
    <n v="1993002847"/>
    <s v="PLANO DE APOSENTADORIA CABOT BRASIL INDÚSTRIA E COMÉRCIO LTDA."/>
    <s v="CABOT"/>
    <x v="2"/>
    <x v="73"/>
    <n v="944"/>
    <s v="ATIVO - EM FUNCIONAMENTO"/>
    <x v="2"/>
    <x v="1"/>
    <x v="0"/>
  </r>
  <r>
    <n v="1993002911"/>
    <s v="PLANO DE BENEFÍCIOS PREVMETAL"/>
    <s v="PREVMETAL"/>
    <x v="2"/>
    <x v="44"/>
    <n v="937"/>
    <s v="ATIVO - EM EXTINÇÃO"/>
    <x v="2"/>
    <x v="1"/>
    <x v="0"/>
  </r>
  <r>
    <n v="1993003029"/>
    <s v="PLANO DE BENEFÍCIOS NOVOZYMES"/>
    <s v="NOVOZYMES"/>
    <x v="2"/>
    <x v="73"/>
    <n v="719"/>
    <s v="ATIVO - EM FUNCIONAMENTO"/>
    <x v="2"/>
    <x v="1"/>
    <x v="0"/>
  </r>
  <r>
    <n v="1993003118"/>
    <s v="PLANO DE BENEFÍCIOS NALCO"/>
    <s v="NALCO"/>
    <x v="2"/>
    <x v="44"/>
    <n v="44"/>
    <e v="#N/A"/>
    <x v="0"/>
    <x v="1"/>
    <x v="0"/>
  </r>
  <r>
    <n v="1993003411"/>
    <s v="PLANO DE APOSENTADORIA"/>
    <s v="GEBSA PREV"/>
    <x v="2"/>
    <x v="150"/>
    <n v="17040"/>
    <s v="ATIVO - EM FUNCIONAMENTO"/>
    <x v="2"/>
    <x v="3"/>
    <x v="0"/>
  </r>
  <r>
    <n v="1993003592"/>
    <s v="PREVIDENCIÁRIO N° 1"/>
    <s v="PLANO 1"/>
    <x v="0"/>
    <x v="151"/>
    <n v="89"/>
    <s v="ATIVO - EM FUNCIONAMENTO"/>
    <x v="1"/>
    <x v="3"/>
    <x v="0"/>
  </r>
  <r>
    <n v="1993003738"/>
    <s v="PLANO DE BENEFÍCIOS VCNE"/>
    <s v="VCNE"/>
    <x v="1"/>
    <x v="152"/>
    <n v="436"/>
    <s v="ATIVO - EM EXTINÇÃO"/>
    <x v="2"/>
    <x v="3"/>
    <x v="0"/>
  </r>
  <r>
    <n v="1993003811"/>
    <s v="PLANO DE BENEFÍCIOS NOVO NORDISK"/>
    <s v="NOVO NORDISK"/>
    <x v="2"/>
    <x v="73"/>
    <n v="1196"/>
    <s v="ATIVO - EM FUNCIONAMENTO"/>
    <x v="2"/>
    <x v="1"/>
    <x v="0"/>
  </r>
  <r>
    <n v="1993003983"/>
    <s v="CGU COMPANHIA DE SEGUROS"/>
    <s v="CGU COMPANHIA DE SEGUROS"/>
    <x v="2"/>
    <x v="44"/>
    <n v="0"/>
    <e v="#N/A"/>
    <x v="0"/>
    <x v="1"/>
    <x v="0"/>
  </r>
  <r>
    <n v="1994000211"/>
    <s v="PLANO DE BENEFÍCIOS RANDONPREV"/>
    <s v="RANDONPREV"/>
    <x v="2"/>
    <x v="153"/>
    <n v="41709"/>
    <s v="ATIVO - EM FUNCIONAMENTO"/>
    <x v="2"/>
    <x v="2"/>
    <x v="33"/>
  </r>
  <r>
    <n v="1994000392"/>
    <s v="PLANO DE BENEFÍCIOS MERCÚRIO"/>
    <s v="MERCURIO"/>
    <x v="1"/>
    <x v="154"/>
    <n v="155"/>
    <s v="ATIVO - EM FUNCIONAMENTO"/>
    <x v="2"/>
    <x v="3"/>
    <x v="0"/>
  </r>
  <r>
    <n v="1994000465"/>
    <s v="PLANO DE BENEFÍCIOS PREVISENAC"/>
    <s v="PREVISENAC"/>
    <x v="2"/>
    <x v="154"/>
    <n v="18867"/>
    <s v="ATIVO - EM FUNCIONAMENTO"/>
    <x v="2"/>
    <x v="3"/>
    <x v="0"/>
  </r>
  <r>
    <n v="1994000538"/>
    <s v="PLANO DE BENEFÍCIOS PREVISESC"/>
    <s v="PREVISESC"/>
    <x v="2"/>
    <x v="154"/>
    <n v="15936"/>
    <s v="ATIVO - EM FUNCIONAMENTO"/>
    <x v="2"/>
    <x v="3"/>
    <x v="0"/>
  </r>
  <r>
    <n v="1994000619"/>
    <s v="PLANO DE  BENEFÍCIOS BANESPREV II"/>
    <s v="PLANO BANESPREV II"/>
    <x v="0"/>
    <x v="33"/>
    <n v="19779"/>
    <s v="ATIVO - EM EXTINÇÃO"/>
    <x v="2"/>
    <x v="0"/>
    <x v="24"/>
  </r>
  <r>
    <n v="1994000783"/>
    <s v="PLANO DE BENEFÍCIOS LUBRIZOL PREV"/>
    <s v="LUBRIZOL PREV"/>
    <x v="2"/>
    <x v="66"/>
    <n v="242"/>
    <s v="ATIVO - EM TRANSFERÊNCIA DE GERENCIAMENTO"/>
    <x v="2"/>
    <x v="1"/>
    <x v="0"/>
  </r>
  <r>
    <n v="1994000929"/>
    <s v="PLANO DE CONTRIBUIÇÃO VARIÁVEL DA PATROCINADORA RIOTRILHOS"/>
    <s v="PLANO RIOTRILHOS"/>
    <x v="2"/>
    <x v="19"/>
    <n v="2039"/>
    <s v="ATIVO - EM FUNCIONAMENTO"/>
    <x v="1"/>
    <x v="1"/>
    <x v="0"/>
  </r>
  <r>
    <n v="1994001119"/>
    <s v="PLANO DE APOSENTADORIA LILLYPREV"/>
    <s v="PLANO DE APOSENTADORA"/>
    <x v="2"/>
    <x v="155"/>
    <n v="1832"/>
    <s v="ATIVO - EM FUNCIONAMENTO"/>
    <x v="2"/>
    <x v="2"/>
    <x v="0"/>
  </r>
  <r>
    <n v="1994001356"/>
    <s v="PLANO DE APOSENTADORIA DIAGEO"/>
    <s v="PLANO DIAGEO"/>
    <x v="2"/>
    <x v="73"/>
    <n v="321"/>
    <s v="ATIVO - EM EXTINÇÃO"/>
    <x v="2"/>
    <x v="1"/>
    <x v="0"/>
  </r>
  <r>
    <n v="1994001429"/>
    <s v="PLANO DE APOSENTADORIA SUPLEMENTAR DIAGEO"/>
    <s v="DIAGEO SUPLEMENTAR"/>
    <x v="2"/>
    <x v="73"/>
    <n v="429"/>
    <s v="ATIVO - EM FUNCIONAMENTO"/>
    <x v="2"/>
    <x v="1"/>
    <x v="0"/>
  </r>
  <r>
    <n v="1994001518"/>
    <s v="PLANO DE BENEFÍCIOS 5-II - RP5- II"/>
    <s v="PLANO PRODEMGE"/>
    <x v="0"/>
    <x v="36"/>
    <n v="27"/>
    <s v="ATIVO - EM EXTINÇÃO"/>
    <x v="1"/>
    <x v="1"/>
    <x v="0"/>
  </r>
  <r>
    <n v="1994001674"/>
    <s v="PLANO DE BENEFÍCIOS SOUTH32"/>
    <s v="PLANO SOUTH32"/>
    <x v="0"/>
    <x v="146"/>
    <n v="108"/>
    <s v="ATIVO - EM FUNCIONAMENTO"/>
    <x v="2"/>
    <x v="1"/>
    <x v="0"/>
  </r>
  <r>
    <n v="1994001747"/>
    <s v="PLANO DE BENEFÍCIOS TENNECO"/>
    <s v="TENNECO"/>
    <x v="2"/>
    <x v="73"/>
    <n v="7453"/>
    <s v="ATIVO - EM FUNCIONAMENTO"/>
    <x v="2"/>
    <x v="1"/>
    <x v="0"/>
  </r>
  <r>
    <n v="1994001811"/>
    <s v="PLANO DE BENEFÍCIOS PREVIDENCIÁRIOS VIKINGPREV"/>
    <s v="PLANO VIKINGPREV"/>
    <x v="2"/>
    <x v="156"/>
    <n v="6709"/>
    <s v="ATIVO - EM FUNCIONAMENTO"/>
    <x v="2"/>
    <x v="3"/>
    <x v="34"/>
  </r>
  <r>
    <n v="1994001992"/>
    <s v="PLANO DE BENEFÍCIOS PREVISC SENAI-MA"/>
    <s v="PREVISC - SENAI-MA"/>
    <x v="0"/>
    <x v="106"/>
    <n v="108"/>
    <s v="ATIVO - EM EXTINÇÃO"/>
    <x v="2"/>
    <x v="3"/>
    <x v="0"/>
  </r>
  <r>
    <n v="1994002174"/>
    <s v="PLANO BÁSICO DE BENEFÍCIOS DA UNIPREVI"/>
    <s v="PLANO BÁSICO"/>
    <x v="0"/>
    <x v="157"/>
    <n v="82"/>
    <s v="ATIVO - EM FUNCIONAMENTO"/>
    <x v="2"/>
    <x v="2"/>
    <x v="0"/>
  </r>
  <r>
    <n v="1994002492"/>
    <s v="PLANO DE BENEFICIOS ACEPREV"/>
    <s v="ACEPREV"/>
    <x v="2"/>
    <x v="92"/>
    <n v="10729"/>
    <s v="ATIVO - EM FUNCIONAMENTO"/>
    <x v="2"/>
    <x v="3"/>
    <x v="0"/>
  </r>
  <r>
    <n v="1994002565"/>
    <s v="PLANO DE BENEFÍCIOS FUNTERRA PREV"/>
    <s v="PLANO FUNTERRA PREV"/>
    <x v="1"/>
    <x v="124"/>
    <n v="486"/>
    <s v="ATIVO - EM EXTINÇÃO"/>
    <x v="2"/>
    <x v="1"/>
    <x v="0"/>
  </r>
  <r>
    <n v="1994002883"/>
    <s v="PLANO DE BENEFÍCIOS N.º 006 - DME"/>
    <s v="PB DME"/>
    <x v="0"/>
    <x v="69"/>
    <n v="20"/>
    <s v="ATIVO - EM EXTINÇÃO"/>
    <x v="2"/>
    <x v="2"/>
    <x v="0"/>
  </r>
  <r>
    <n v="1994002956"/>
    <s v="PLANO DE BENEFÍCIOS AZENPREV"/>
    <s v="AZENPREV"/>
    <x v="2"/>
    <x v="146"/>
    <n v="3072"/>
    <s v="ATIVO - EM FUNCIONAMENTO"/>
    <x v="2"/>
    <x v="1"/>
    <x v="0"/>
  </r>
  <r>
    <n v="1994003065"/>
    <s v="PLANO BÁSICO DE BENEFÍCIOS I - SISTEMA FIRJAN"/>
    <s v="BD I - SISTEMA FIRJAN"/>
    <x v="0"/>
    <x v="158"/>
    <n v="1810"/>
    <s v="ATIVO - EM EXTINÇÃO"/>
    <x v="2"/>
    <x v="3"/>
    <x v="0"/>
  </r>
  <r>
    <n v="1994003138"/>
    <s v="PLANO PREVTOWERS"/>
    <s v="PREVTOWERS"/>
    <x v="2"/>
    <x v="73"/>
    <n v="271"/>
    <s v="ATIVO - EM FUNCIONAMENTO"/>
    <x v="2"/>
    <x v="1"/>
    <x v="0"/>
  </r>
  <r>
    <n v="1994003383"/>
    <s v="PLANO DE BENEFÍCIOS II - AEROMOT"/>
    <s v="PLANO II - AEROMOT"/>
    <x v="2"/>
    <x v="78"/>
    <n v="290"/>
    <e v="#N/A"/>
    <x v="0"/>
    <x v="4"/>
    <x v="0"/>
  </r>
  <r>
    <n v="1994003847"/>
    <s v="PLANO DE BENEFÍCIOS II - INTERBRASIL"/>
    <s v="PLANO II - INTERBRASIL"/>
    <x v="2"/>
    <x v="78"/>
    <n v="9"/>
    <e v="#N/A"/>
    <x v="0"/>
    <x v="4"/>
    <x v="0"/>
  </r>
  <r>
    <n v="1994003911"/>
    <s v="PLANO DE BENEFÍCIOS II - TRANSBRASIL"/>
    <s v="PLANO II - TRANSBRASIL"/>
    <x v="2"/>
    <x v="78"/>
    <n v="606"/>
    <e v="#N/A"/>
    <x v="0"/>
    <x v="4"/>
    <x v="0"/>
  </r>
  <r>
    <n v="1994004029"/>
    <s v="PLANO DE BENEFÍCIOS VEXTY"/>
    <s v="PLANO VEXTY"/>
    <x v="1"/>
    <x v="159"/>
    <n v="16294"/>
    <s v="ATIVO - EM FUNCIONAMENTO"/>
    <x v="2"/>
    <x v="1"/>
    <x v="35"/>
  </r>
  <r>
    <n v="1994004118"/>
    <s v="PLANO DE BENEFÍCIO DEFINIDO"/>
    <s v="BD"/>
    <x v="0"/>
    <x v="160"/>
    <n v="2982"/>
    <s v="ATIVO - EM EXTINÇÃO"/>
    <x v="1"/>
    <x v="2"/>
    <x v="0"/>
  </r>
  <r>
    <n v="1994004274"/>
    <s v="PLANO PREVI-FIERN BD"/>
    <s v="PREVI-FIERN BD"/>
    <x v="0"/>
    <x v="44"/>
    <n v="147"/>
    <s v="ATIVO - EM TRANSFERÊNCIA DE GERENCIAMENTO"/>
    <x v="2"/>
    <x v="1"/>
    <x v="0"/>
  </r>
  <r>
    <n v="1994004411"/>
    <s v="PLANO BÁSICO DE BENEFÍCIOS I - SEBRAE-RJ"/>
    <s v="BD I - SEBRAE - RJ"/>
    <x v="0"/>
    <x v="158"/>
    <n v="21"/>
    <s v="ATIVO - EM EXTINÇÃO"/>
    <x v="2"/>
    <x v="3"/>
    <x v="0"/>
  </r>
  <r>
    <n v="1995000183"/>
    <s v="PLANO DE BENEFÍCIOS AIR PRODUCTS"/>
    <s v="PLANO DE BENEFÍCIOS AIR PRODUCTS"/>
    <x v="2"/>
    <x v="73"/>
    <n v="656"/>
    <s v="ATIVO - EM FUNCIONAMENTO"/>
    <x v="2"/>
    <x v="1"/>
    <x v="0"/>
  </r>
  <r>
    <n v="1995000256"/>
    <s v="PLANO DE BENEFÍCIOS PETROCOQUE"/>
    <s v="PETROCOQUE"/>
    <x v="2"/>
    <x v="44"/>
    <n v="15"/>
    <s v="ATIVO - EM EXTINÇÃO"/>
    <x v="2"/>
    <x v="1"/>
    <x v="0"/>
  </r>
  <r>
    <n v="1995000418"/>
    <s v="PLANO DE BENEFÍCIOS ACTARIS"/>
    <s v="ACTARIS"/>
    <x v="2"/>
    <x v="44"/>
    <n v="1613"/>
    <s v="ATIVO - EM FUNCIONAMENTO"/>
    <x v="2"/>
    <x v="1"/>
    <x v="0"/>
  </r>
  <r>
    <n v="1995000711"/>
    <s v="PLANO DE APOSENTADORIA DA ANBIMA"/>
    <s v="PLANO DA ANBIMA"/>
    <x v="1"/>
    <x v="146"/>
    <n v="722"/>
    <s v="ATIVO - EM FUNCIONAMENTO"/>
    <x v="2"/>
    <x v="1"/>
    <x v="0"/>
  </r>
  <r>
    <n v="1995000892"/>
    <s v="PLANO DE BENEFÍCIOS INNOVATIVE WATER CARE"/>
    <s v="ARCH"/>
    <x v="2"/>
    <x v="44"/>
    <n v="558"/>
    <s v="ATIVO - EM FUNCIONAMENTO"/>
    <x v="2"/>
    <x v="1"/>
    <x v="0"/>
  </r>
  <r>
    <n v="1995001074"/>
    <s v="PLANO DE BENEFÍCIOS ANCOR"/>
    <s v="PB ANCOR"/>
    <x v="1"/>
    <x v="146"/>
    <n v="0"/>
    <e v="#N/A"/>
    <x v="0"/>
    <x v="1"/>
    <x v="0"/>
  </r>
  <r>
    <n v="1995001147"/>
    <s v="REGULAMENTO DO PLANO DE BENEFÍCIOS B3"/>
    <s v="B3"/>
    <x v="1"/>
    <x v="146"/>
    <n v="7098"/>
    <s v="ATIVO - EM FUNCIONAMENTO"/>
    <x v="2"/>
    <x v="1"/>
    <x v="0"/>
  </r>
  <r>
    <n v="1995001211"/>
    <s v="PLANO DE BENEFÍCIOS BOVESPA"/>
    <s v="PB BOVESPA"/>
    <x v="1"/>
    <x v="146"/>
    <n v="422"/>
    <s v="ATIVO - EM FUNCIONAMENTO"/>
    <x v="2"/>
    <x v="1"/>
    <x v="0"/>
  </r>
  <r>
    <n v="1995001465"/>
    <s v="PLANO PREVIP"/>
    <s v="CV"/>
    <x v="2"/>
    <x v="161"/>
    <n v="10784"/>
    <s v="ATIVO - EM FUNCIONAMENTO"/>
    <x v="2"/>
    <x v="2"/>
    <x v="0"/>
  </r>
  <r>
    <n v="1995001783"/>
    <s v="PLANO DE BENEFÍCIOS PREVIDÊNCIÁRIOS Nº 001"/>
    <s v="PFBD"/>
    <x v="0"/>
    <x v="162"/>
    <n v="503"/>
    <s v="ATIVO - EM EXTINÇÃO"/>
    <x v="1"/>
    <x v="3"/>
    <x v="0"/>
  </r>
  <r>
    <n v="1995001856"/>
    <s v="PLANO DE BENEFÍCIOS ALLIED DOMECQ"/>
    <s v="ALLIED DOMECQ"/>
    <x v="2"/>
    <x v="44"/>
    <n v="0"/>
    <e v="#N/A"/>
    <x v="0"/>
    <x v="1"/>
    <x v="0"/>
  </r>
  <r>
    <n v="1995001929"/>
    <s v="PLANO DE BENEFICIOS OESPREV"/>
    <s v="PLANO"/>
    <x v="2"/>
    <x v="66"/>
    <n v="6201"/>
    <s v="ATIVO - EM FUNCIONAMENTO"/>
    <x v="2"/>
    <x v="1"/>
    <x v="0"/>
  </r>
  <r>
    <n v="1995002356"/>
    <s v="PLANO DE PREVIDÊNCIA CENIBRA"/>
    <s v="PLANO CENIBRA"/>
    <x v="2"/>
    <x v="6"/>
    <n v="113"/>
    <s v="ATIVO - EM EXTINÇÃO"/>
    <x v="2"/>
    <x v="0"/>
    <x v="0"/>
  </r>
  <r>
    <n v="1995002429"/>
    <s v="PLANO DE BENEFÍCIOS PROPEX DO BRASIL"/>
    <s v="PROPEX DO BRASIL"/>
    <x v="0"/>
    <x v="44"/>
    <n v="14"/>
    <e v="#N/A"/>
    <x v="0"/>
    <x v="1"/>
    <x v="0"/>
  </r>
  <r>
    <n v="1995002518"/>
    <s v="PLANO DE BENEFÍCIOS COMCAP I - COMCAPREV"/>
    <s v="COMCAPREV"/>
    <x v="0"/>
    <x v="163"/>
    <n v="14"/>
    <s v="ATIVO - EM EXTINÇÃO"/>
    <x v="1"/>
    <x v="2"/>
    <x v="0"/>
  </r>
  <r>
    <n v="1995002674"/>
    <s v="PLANO DE BENEFÍCIOS BO PAPER PREV"/>
    <s v="BO PAPER"/>
    <x v="2"/>
    <x v="146"/>
    <n v="571"/>
    <s v="ATIVO - EM FUNCIONAMENTO"/>
    <x v="2"/>
    <x v="1"/>
    <x v="0"/>
  </r>
  <r>
    <n v="1995002747"/>
    <s v="PLANO DE APOSENTADORIA"/>
    <s v="MARCOPREV"/>
    <x v="0"/>
    <x v="164"/>
    <n v="15031"/>
    <s v="ATIVO - EM EXTINÇÃO"/>
    <x v="2"/>
    <x v="2"/>
    <x v="36"/>
  </r>
  <r>
    <n v="1995002811"/>
    <s v="PLANO DE APOSENTADORIA SUPLEMENTAR"/>
    <s v="MARCOPREV"/>
    <x v="2"/>
    <x v="164"/>
    <n v="486"/>
    <s v="ATIVO - EM FUNCIONAMENTO"/>
    <x v="2"/>
    <x v="2"/>
    <x v="36"/>
  </r>
  <r>
    <n v="1995002992"/>
    <s v="PLANO DE BENEFÍCIOS TRAMONTINAPREV"/>
    <s v="TRAMONTINAPREV"/>
    <x v="2"/>
    <x v="165"/>
    <n v="20541"/>
    <s v="ATIVO - EM FUNCIONAMENTO"/>
    <x v="2"/>
    <x v="2"/>
    <x v="0"/>
  </r>
  <r>
    <n v="1995003018"/>
    <s v="PLANO DE BENEFÍCIOS ROCHEPREV"/>
    <s v="ROCHEPREV"/>
    <x v="2"/>
    <x v="166"/>
    <n v="4032"/>
    <s v="ATIVO - EM FUNCIONAMENTO"/>
    <x v="2"/>
    <x v="2"/>
    <x v="0"/>
  </r>
  <r>
    <n v="1995003174"/>
    <s v="PLANO DE BENEFÍCIOS GIVAUDAN DO BRASIL LTDA"/>
    <s v="GIVAUDAN"/>
    <x v="1"/>
    <x v="73"/>
    <n v="504"/>
    <s v="ATIVO - EM FUNCIONAMENTO"/>
    <x v="2"/>
    <x v="1"/>
    <x v="0"/>
  </r>
  <r>
    <n v="1995003247"/>
    <s v="PLANO DE APOSENTADORIA TETRA PAK PREV"/>
    <s v="PLANO DE APOSENTADORIA"/>
    <x v="1"/>
    <x v="167"/>
    <n v="4810"/>
    <s v="ATIVO - EM FUNCIONAMENTO"/>
    <x v="2"/>
    <x v="2"/>
    <x v="0"/>
  </r>
  <r>
    <n v="1995003311"/>
    <s v="PLANO DE APOSENTADORIA"/>
    <s v="FPP"/>
    <x v="2"/>
    <x v="168"/>
    <n v="6128"/>
    <s v="ATIVO - EM FUNCIONAMENTO"/>
    <x v="2"/>
    <x v="4"/>
    <x v="0"/>
  </r>
  <r>
    <n v="1995003565"/>
    <s v="PLANO DE APOSENTADORIA VISTEONPREV"/>
    <s v="VISTEONPREV"/>
    <x v="2"/>
    <x v="169"/>
    <n v="2818"/>
    <s v="ATIVO - EM FUNCIONAMENTO"/>
    <x v="2"/>
    <x v="2"/>
    <x v="0"/>
  </r>
  <r>
    <n v="1995003638"/>
    <s v="PLANO DE BENEFÍCIOS BOTICÁRIO PREV"/>
    <s v="BOTICARIO PREV"/>
    <x v="1"/>
    <x v="170"/>
    <n v="22707"/>
    <s v="ATIVO - EM FUNCIONAMENTO"/>
    <x v="2"/>
    <x v="2"/>
    <x v="0"/>
  </r>
  <r>
    <n v="1995003719"/>
    <s v="PLANO DE APOSENTADORIA DA FM"/>
    <s v="FM"/>
    <x v="1"/>
    <x v="73"/>
    <n v="79"/>
    <s v="ATIVO - EM FUNCIONAMENTO"/>
    <x v="2"/>
    <x v="1"/>
    <x v="0"/>
  </r>
  <r>
    <n v="1995003956"/>
    <s v="PLANO MISTO DE BENEFÍCIO SUPLEMENTAR"/>
    <s v="PLANO MISTO"/>
    <x v="2"/>
    <x v="43"/>
    <n v="15776"/>
    <s v="ATIVO - EM EXTINÇÃO"/>
    <x v="2"/>
    <x v="1"/>
    <x v="0"/>
  </r>
  <r>
    <n v="1996000365"/>
    <s v="PLANO DE BENEFÍCIOS DE CONTRIBUIÇÃO DEFINIDA DA IBM BRASIL"/>
    <s v="IBM - CD"/>
    <x v="1"/>
    <x v="55"/>
    <n v="21179"/>
    <s v="ATIVO - EM FUNCIONAMENTO"/>
    <x v="2"/>
    <x v="3"/>
    <x v="0"/>
  </r>
  <r>
    <n v="1996000756"/>
    <s v="PLANO SAP"/>
    <s v="SAP"/>
    <x v="2"/>
    <x v="44"/>
    <n v="0"/>
    <e v="#N/A"/>
    <x v="0"/>
    <x v="1"/>
    <x v="0"/>
  </r>
  <r>
    <n v="1996000829"/>
    <s v="PLANO DE APOSENTADORIA JPMORGANCHASE"/>
    <s v="JPMORGANCHASE"/>
    <x v="2"/>
    <x v="73"/>
    <n v="1722"/>
    <s v="ATIVO - EM FUNCIONAMENTO"/>
    <x v="2"/>
    <x v="1"/>
    <x v="37"/>
  </r>
  <r>
    <n v="1996001329"/>
    <s v="PLANO DE APOSENTADORIA SPIRAXPREV"/>
    <s v="SPIRAXPREV"/>
    <x v="2"/>
    <x v="73"/>
    <n v="630"/>
    <s v="ATIVO - EM FUNCIONAMENTO"/>
    <x v="2"/>
    <x v="1"/>
    <x v="0"/>
  </r>
  <r>
    <n v="1996001574"/>
    <s v="PLANO SUPLEMENTAR MARISOL PREVIDÊNCIA"/>
    <s v="SUPLEMENTAR"/>
    <x v="2"/>
    <x v="66"/>
    <n v="1100"/>
    <s v="ATIVO - EM FUNCIONAMENTO"/>
    <x v="2"/>
    <x v="1"/>
    <x v="0"/>
  </r>
  <r>
    <n v="1996001647"/>
    <s v="PLANO DE BENEFÍCIOS EDSERJ PREV"/>
    <s v="EDSERJ PREV"/>
    <x v="2"/>
    <x v="124"/>
    <n v="568"/>
    <s v="ATIVO - EM FUNCIONAMENTO"/>
    <x v="2"/>
    <x v="1"/>
    <x v="0"/>
  </r>
  <r>
    <n v="1996002074"/>
    <s v="PLANO FGV"/>
    <s v="PLANO FGV"/>
    <x v="1"/>
    <x v="171"/>
    <n v="6193"/>
    <s v="ATIVO - EM FUNCIONAMENTO"/>
    <x v="2"/>
    <x v="2"/>
    <x v="0"/>
  </r>
  <r>
    <n v="1996002147"/>
    <s v="PLANO DE BENEFÍCIOS PREVILEAF"/>
    <s v="PREVILEAF"/>
    <x v="2"/>
    <x v="73"/>
    <n v="653"/>
    <s v="ATIVO - EM FUNCIONAMENTO"/>
    <x v="2"/>
    <x v="1"/>
    <x v="0"/>
  </r>
  <r>
    <n v="1996002211"/>
    <s v="PLANO DE BENEFÍCIO DEFINIDO EQUATORIAL ALAGOAS"/>
    <s v="BD EQUATORIAL ALAGOAS"/>
    <x v="0"/>
    <x v="91"/>
    <n v="452"/>
    <s v="ATIVO - EM FUNCIONAMENTO"/>
    <x v="2"/>
    <x v="3"/>
    <x v="0"/>
  </r>
  <r>
    <n v="1996002392"/>
    <s v="PLANO BÁSICO DE BENEFÍCIOS I - SENAC-ARRJ"/>
    <s v="BD I - SENAC - ARRJ"/>
    <x v="0"/>
    <x v="158"/>
    <n v="276"/>
    <s v="ATIVO - EM EXTINÇÃO"/>
    <x v="2"/>
    <x v="3"/>
    <x v="0"/>
  </r>
  <r>
    <n v="1996002465"/>
    <s v="PLANO DE BENEFÍCIOS DA EMBAIXADA DOS EUA"/>
    <s v="EMBAIXADA DOS EUA"/>
    <x v="2"/>
    <x v="73"/>
    <n v="2842"/>
    <s v="ATIVO - EM FUNCIONAMENTO"/>
    <x v="2"/>
    <x v="1"/>
    <x v="0"/>
  </r>
  <r>
    <n v="1996002538"/>
    <s v="PLANO DE APOSENTADORIA FIA - FUNDAÇÃO INSTITUTO DE ADMINISTRAÇÃO"/>
    <s v="FIA"/>
    <x v="1"/>
    <x v="44"/>
    <n v="310"/>
    <s v="ATIVO - EM FUNCIONAMENTO"/>
    <x v="2"/>
    <x v="1"/>
    <x v="0"/>
  </r>
  <r>
    <n v="1996002619"/>
    <s v="PLANO DE BENEFÍCIOS HPE"/>
    <s v="PLANO HPE PREV"/>
    <x v="2"/>
    <x v="172"/>
    <n v="2417"/>
    <s v="ATIVO - EM FUNCIONAMENTO"/>
    <x v="2"/>
    <x v="3"/>
    <x v="0"/>
  </r>
  <r>
    <n v="1996002856"/>
    <s v="PLANO DE BENEFÍCIOS II"/>
    <s v="PB II"/>
    <x v="0"/>
    <x v="33"/>
    <n v="1322"/>
    <s v="ATIVO - EM FUNCIONAMENTO"/>
    <x v="2"/>
    <x v="0"/>
    <x v="38"/>
  </r>
  <r>
    <n v="1996002929"/>
    <s v="PLANO DE BENEFÍCIOS III"/>
    <s v="PB III"/>
    <x v="2"/>
    <x v="33"/>
    <n v="4962"/>
    <s v="ATIVO - EM FUNCIONAMENTO"/>
    <x v="2"/>
    <x v="0"/>
    <x v="38"/>
  </r>
  <r>
    <n v="1996003038"/>
    <s v="PLANO DE BENEFÍCIOS RBS PREV"/>
    <s v="RBS PREV"/>
    <x v="2"/>
    <x v="173"/>
    <n v="8984"/>
    <s v="ATIVO - EM FUNCIONAMENTO"/>
    <x v="2"/>
    <x v="2"/>
    <x v="0"/>
  </r>
  <r>
    <n v="1996003119"/>
    <s v="PLANO DE APOSENTADORIA SUPLEMENTAR-PRHOSPER"/>
    <s v="00002"/>
    <x v="1"/>
    <x v="48"/>
    <n v="3094"/>
    <s v="ATIVO - EM EXTINÇÃO"/>
    <x v="2"/>
    <x v="3"/>
    <x v="0"/>
  </r>
  <r>
    <n v="1996003283"/>
    <s v="PLANO DE BENEFÍCIOS SINDIVAL"/>
    <s v="PB SINDIVAL"/>
    <x v="1"/>
    <x v="146"/>
    <n v="0"/>
    <e v="#N/A"/>
    <x v="0"/>
    <x v="1"/>
    <x v="0"/>
  </r>
  <r>
    <n v="1996003356"/>
    <s v="PLANO DE BENEFÍCIOS SOUZA BARROS"/>
    <s v="PB SOUZA BARROS"/>
    <x v="1"/>
    <x v="146"/>
    <n v="5"/>
    <s v="ATIVO - EM RETIRADA DE PATROCÍNIO"/>
    <x v="2"/>
    <x v="1"/>
    <x v="0"/>
  </r>
  <r>
    <n v="1996003674"/>
    <s v="PLANO DE BENEFÍCIOS 2 - USIPREV"/>
    <s v="USIPREV"/>
    <x v="2"/>
    <x v="11"/>
    <n v="46229"/>
    <s v="ATIVO - EM FUNCIONAMENTO"/>
    <x v="2"/>
    <x v="1"/>
    <x v="0"/>
  </r>
  <r>
    <n v="1996003747"/>
    <s v="PLANO DE BENEFÍCIOS SARAHPREV"/>
    <s v="SARAHPREV"/>
    <x v="2"/>
    <x v="124"/>
    <n v="0"/>
    <s v="ATIVO - EM TRANSFERÊNCIA DE GERENCIAMENTO"/>
    <x v="2"/>
    <x v="1"/>
    <x v="0"/>
  </r>
  <r>
    <n v="1996003747"/>
    <s v="PLANO DE BENEFÍCIOS SARAHPREV"/>
    <s v="SARAHPREV"/>
    <x v="2"/>
    <x v="174"/>
    <n v="10611"/>
    <s v="ATIVO - EM TRANSFERÊNCIA DE GERENCIAMENTO"/>
    <x v="2"/>
    <x v="3"/>
    <x v="0"/>
  </r>
  <r>
    <n v="1996003811"/>
    <s v="PLANO DE BENEFÍCIOS FUJITSU DO BRASIL LTDA"/>
    <s v="FUJITSU"/>
    <x v="2"/>
    <x v="44"/>
    <n v="221"/>
    <s v="ATIVO - EM FUNCIONAMENTO"/>
    <x v="2"/>
    <x v="1"/>
    <x v="0"/>
  </r>
  <r>
    <n v="1996003992"/>
    <s v="PLANO BÁSICO"/>
    <s v="PLANO BÁSICO"/>
    <x v="0"/>
    <x v="175"/>
    <n v="2060"/>
    <s v="ATIVO - EM FUNCIONAMENTO"/>
    <x v="1"/>
    <x v="2"/>
    <x v="0"/>
  </r>
  <r>
    <n v="1996004174"/>
    <s v="PLANO DE BENEFICIOS DE CONTRIBUIÇÃO DEFINIDA"/>
    <s v="INSTITUTO AMBEV"/>
    <x v="1"/>
    <x v="51"/>
    <n v="8935"/>
    <s v="ATIVO - EM FUNCIONAMENTO"/>
    <x v="2"/>
    <x v="3"/>
    <x v="0"/>
  </r>
  <r>
    <n v="1996004247"/>
    <s v="PLANO DE PREVIDÊNCIA CARBOPREV"/>
    <s v="PLANO CARBOPREV"/>
    <x v="0"/>
    <x v="176"/>
    <n v="2296"/>
    <s v="ATIVO - EM FUNCIONAMENTO"/>
    <x v="2"/>
    <x v="2"/>
    <x v="0"/>
  </r>
  <r>
    <n v="1996004883"/>
    <s v="PLANO CPRM PREV"/>
    <s v="CPRM PREV"/>
    <x v="2"/>
    <x v="124"/>
    <n v="4909"/>
    <s v="ATIVO - EM FUNCIONAMENTO"/>
    <x v="2"/>
    <x v="1"/>
    <x v="0"/>
  </r>
  <r>
    <n v="1996004956"/>
    <s v="PLANO DE BENEFÍCIOS ALL MALHA OESTE"/>
    <s v="ALL MALHA OESTE"/>
    <x v="2"/>
    <x v="44"/>
    <n v="90"/>
    <s v="ATIVO - EM EXTINÇÃO"/>
    <x v="2"/>
    <x v="1"/>
    <x v="0"/>
  </r>
  <r>
    <n v="1996005138"/>
    <s v="PLANO MISTO DE BENEFÍCIOS PREVIDENCIÁRIOS Nº 001"/>
    <s v="MISTO"/>
    <x v="2"/>
    <x v="177"/>
    <n v="15729"/>
    <s v="ATIVO - EM FUNCIONAMENTO"/>
    <x v="1"/>
    <x v="1"/>
    <x v="0"/>
  </r>
  <r>
    <n v="1996005219"/>
    <s v="PLANO TRANSITÓRIO DE BENEFÍCIOS"/>
    <s v="TRANSITÓRIO"/>
    <x v="0"/>
    <x v="177"/>
    <n v="3612"/>
    <s v="ATIVO - EM EXTINÇÃO"/>
    <x v="1"/>
    <x v="1"/>
    <x v="0"/>
  </r>
  <r>
    <n v="1997000156"/>
    <s v="PLANO DE APOSENTADORIA BS CONTINENTAL"/>
    <s v="BSH"/>
    <x v="1"/>
    <x v="44"/>
    <n v="1912"/>
    <e v="#N/A"/>
    <x v="0"/>
    <x v="1"/>
    <x v="0"/>
  </r>
  <r>
    <n v="1997000229"/>
    <s v="PLANO FOLHA PREV"/>
    <s v="FOLHAPREV"/>
    <x v="2"/>
    <x v="66"/>
    <n v="15068"/>
    <s v="ATIVO - EM FUNCIONAMENTO"/>
    <x v="2"/>
    <x v="1"/>
    <x v="0"/>
  </r>
  <r>
    <n v="1997000318"/>
    <s v="PLANO BÁSICO DE BENEFÍCIOS II - SESC-ARRJ"/>
    <s v="BD II - SESC - ARRJ"/>
    <x v="0"/>
    <x v="158"/>
    <n v="773"/>
    <s v="ATIVO - EM EXTINÇÃO"/>
    <x v="2"/>
    <x v="3"/>
    <x v="0"/>
  </r>
  <r>
    <n v="1997000474"/>
    <s v="PLANO DE BENEFÍCIOS EQUATORIAL BD"/>
    <s v="PLANO EQUATORIAL BD"/>
    <x v="0"/>
    <x v="91"/>
    <n v="742"/>
    <s v="ATIVO - EM EXTINÇÃO"/>
    <x v="2"/>
    <x v="3"/>
    <x v="0"/>
  </r>
  <r>
    <n v="1997000547"/>
    <s v="PLANO DE APOSENTADORIA INVENSYS"/>
    <s v="INVENSYS"/>
    <x v="1"/>
    <x v="73"/>
    <n v="0"/>
    <e v="#N/A"/>
    <x v="0"/>
    <x v="1"/>
    <x v="0"/>
  </r>
  <r>
    <n v="1997000611"/>
    <s v="PLANO DE CONTRIBUIÇÃO DEFINIDA"/>
    <s v="PCD"/>
    <x v="1"/>
    <x v="112"/>
    <n v="15598"/>
    <s v="ATIVO - EM FUNCIONAMENTO"/>
    <x v="2"/>
    <x v="3"/>
    <x v="0"/>
  </r>
  <r>
    <n v="1997000792"/>
    <s v="PLANO DE BENEFÍCIOS Nº 3"/>
    <s v="MONGERAL"/>
    <x v="2"/>
    <x v="178"/>
    <n v="30"/>
    <s v="ATIVO - EM EXTINÇÃO"/>
    <x v="2"/>
    <x v="2"/>
    <x v="39"/>
  </r>
  <r>
    <n v="1997000938"/>
    <s v="PLANO DE APOSENTADORIA  AESPM"/>
    <s v="AESPM"/>
    <x v="2"/>
    <x v="146"/>
    <n v="2472"/>
    <s v="ATIVO - EM TRANSFERÊNCIA DE GERENCIAMENTO"/>
    <x v="2"/>
    <x v="1"/>
    <x v="0"/>
  </r>
  <r>
    <n v="1997001047"/>
    <s v="PLANO DE BENEFÍCIOS AURORA PREV"/>
    <s v="AURORA PREV"/>
    <x v="2"/>
    <x v="124"/>
    <n v="65174"/>
    <s v="ATIVO - EM FUNCIONAMENTO"/>
    <x v="2"/>
    <x v="1"/>
    <x v="0"/>
  </r>
  <r>
    <n v="1997001111"/>
    <s v="PLANO DE APOSENTADORIA BIPREV"/>
    <s v="BIPREV"/>
    <x v="2"/>
    <x v="44"/>
    <n v="2122"/>
    <s v="ATIVO - EM FUNCIONAMENTO"/>
    <x v="2"/>
    <x v="1"/>
    <x v="0"/>
  </r>
  <r>
    <n v="1997001365"/>
    <s v="PLANO DE BENEFÍCIOS A"/>
    <s v="PLANO A"/>
    <x v="2"/>
    <x v="179"/>
    <n v="1411"/>
    <s v="ATIVO - EM FUNCIONAMENTO"/>
    <x v="2"/>
    <x v="3"/>
    <x v="0"/>
  </r>
  <r>
    <n v="1997001683"/>
    <s v="PLANO DE APOSENTADORIA HUNTSMAN 1"/>
    <s v="HUNTSMAN 1"/>
    <x v="2"/>
    <x v="44"/>
    <n v="132"/>
    <s v="ATIVO - EM EXTINÇÃO"/>
    <x v="2"/>
    <x v="1"/>
    <x v="0"/>
  </r>
  <r>
    <n v="1997001756"/>
    <s v="PLANO DE BENEFÍCIOS BORBOREMA"/>
    <s v="PLANO BORBOREMA"/>
    <x v="0"/>
    <x v="68"/>
    <n v="0"/>
    <e v="#N/A"/>
    <x v="0"/>
    <x v="3"/>
    <x v="0"/>
  </r>
  <r>
    <n v="1997001829"/>
    <s v="PLANO BRASILSAT"/>
    <s v="BRASILSAT"/>
    <x v="2"/>
    <x v="180"/>
    <n v="264"/>
    <s v="ATIVO - EM FUNCIONAMENTO"/>
    <x v="2"/>
    <x v="2"/>
    <x v="0"/>
  </r>
  <r>
    <n v="1997001918"/>
    <s v="PLANO DE APOSENTADORIA SWPREV"/>
    <s v="SWPREV"/>
    <x v="2"/>
    <x v="146"/>
    <n v="2932"/>
    <s v="ATIVO - EM FUNCIONAMENTO"/>
    <x v="2"/>
    <x v="1"/>
    <x v="0"/>
  </r>
  <r>
    <n v="1997002183"/>
    <s v="PLANO DE BENEFÍCIOS ARYSTA PREV BD"/>
    <s v="ARYSTA PREV BD"/>
    <x v="0"/>
    <x v="124"/>
    <n v="43"/>
    <s v="ATIVO - EM FUNCIONAMENTO"/>
    <x v="2"/>
    <x v="1"/>
    <x v="0"/>
  </r>
  <r>
    <n v="1997002256"/>
    <s v="PLANO DE BENEFÍCIOS E CUSTEIO DA UNISUL"/>
    <s v="UNISUL"/>
    <x v="0"/>
    <x v="181"/>
    <n v="288"/>
    <s v="ATIVO - EM EXTINÇÃO"/>
    <x v="2"/>
    <x v="2"/>
    <x v="0"/>
  </r>
  <r>
    <n v="1997002329"/>
    <s v="PLANO DE PECÚLIO"/>
    <s v="PECÚLIO"/>
    <x v="0"/>
    <x v="177"/>
    <n v="3978"/>
    <e v="#N/A"/>
    <x v="0"/>
    <x v="1"/>
    <x v="0"/>
  </r>
  <r>
    <n v="1997002574"/>
    <s v="PLANO SÃO FERNANDO"/>
    <s v="PLANO SÃO FERNANDO"/>
    <x v="2"/>
    <x v="66"/>
    <n v="573"/>
    <s v="ATIVO - EM TRANSFERÊNCIA DE GERENCIAMENTO"/>
    <x v="2"/>
    <x v="1"/>
    <x v="0"/>
  </r>
  <r>
    <n v="1997002711"/>
    <s v="PLANO MISTO DE BENEFÍCIOS PREVIDENCIÁRIOS - PLANO B"/>
    <s v="B"/>
    <x v="2"/>
    <x v="182"/>
    <n v="38078"/>
    <s v="ATIVO - EM FUNCIONAMENTO"/>
    <x v="1"/>
    <x v="0"/>
    <x v="0"/>
  </r>
  <r>
    <n v="1997002892"/>
    <s v="PLANO SALDADO DE BENEFÍCIOS PREVIDENCIÁRIOS (PLANO A)"/>
    <s v="A"/>
    <x v="0"/>
    <x v="182"/>
    <n v="21656"/>
    <s v="ATIVO - EM EXTINÇÃO"/>
    <x v="1"/>
    <x v="0"/>
    <x v="0"/>
  </r>
  <r>
    <n v="1997003147"/>
    <s v="PLANO C"/>
    <s v="PLANO C"/>
    <x v="2"/>
    <x v="9"/>
    <n v="7109"/>
    <s v="ATIVO - EM EXTINÇÃO"/>
    <x v="2"/>
    <x v="1"/>
    <x v="0"/>
  </r>
  <r>
    <n v="1997003211"/>
    <s v="PLANO DE BENEFÍCIOS PREVISC SISTEMA FIEP"/>
    <s v="PREVISC - SISTEMA FIEP"/>
    <x v="2"/>
    <x v="106"/>
    <n v="7465"/>
    <s v="ATIVO - EM FUNCIONAMENTO"/>
    <x v="2"/>
    <x v="3"/>
    <x v="0"/>
  </r>
  <r>
    <n v="1997003465"/>
    <s v="PLANO DE BENEFÍCIOS UNISYS TECNOLOGIA"/>
    <s v="UT"/>
    <x v="2"/>
    <x v="102"/>
    <n v="2"/>
    <s v="ATIVO - EM FUNCIONAMENTO"/>
    <x v="2"/>
    <x v="2"/>
    <x v="0"/>
  </r>
  <r>
    <n v="1997003783"/>
    <s v="PLANO PORTOBELLO PREV"/>
    <s v="PORTOBELLO"/>
    <x v="2"/>
    <x v="66"/>
    <n v="4875"/>
    <s v="ATIVO - EM FUNCIONAMENTO"/>
    <x v="2"/>
    <x v="1"/>
    <x v="0"/>
  </r>
  <r>
    <n v="1997004038"/>
    <s v="PLANO DE PREVIDÊNCIA UNIBANCO - FUTURO INTELIGENTE"/>
    <s v="FUTURO INTELIGENTE"/>
    <x v="2"/>
    <x v="23"/>
    <n v="9731"/>
    <s v="ATIVO - EM EXTINÇÃO"/>
    <x v="2"/>
    <x v="0"/>
    <x v="12"/>
  </r>
  <r>
    <n v="1997004283"/>
    <s v="PLANO DE BENEFÍCIOS TALARICO"/>
    <s v="PB TALARICO"/>
    <x v="1"/>
    <x v="146"/>
    <n v="0"/>
    <e v="#N/A"/>
    <x v="0"/>
    <x v="1"/>
    <x v="0"/>
  </r>
  <r>
    <n v="1997004356"/>
    <s v="PLANO DE BENEFÍCIOS PREVILOR"/>
    <s v="PREVILOR"/>
    <x v="1"/>
    <x v="73"/>
    <n v="7170"/>
    <s v="ATIVO - EM FUNCIONAMENTO"/>
    <x v="2"/>
    <x v="1"/>
    <x v="0"/>
  </r>
  <r>
    <n v="1997004429"/>
    <s v="PLANO DE APOSENTADORIA MILLIPORE"/>
    <s v="MILLIPORE"/>
    <x v="1"/>
    <x v="44"/>
    <n v="30"/>
    <e v="#N/A"/>
    <x v="0"/>
    <x v="1"/>
    <x v="0"/>
  </r>
  <r>
    <n v="1997004518"/>
    <s v="PLANO DE APOSENTADORIA ALUMNI"/>
    <s v="ALUMNI"/>
    <x v="1"/>
    <x v="44"/>
    <n v="10"/>
    <e v="#N/A"/>
    <x v="0"/>
    <x v="1"/>
    <x v="0"/>
  </r>
  <r>
    <n v="1997004674"/>
    <s v="PLANO DE APOSENTADORIA ITAUBANK"/>
    <s v="ITAUBANK"/>
    <x v="1"/>
    <x v="23"/>
    <n v="2370"/>
    <s v="ATIVO - EM EXTINÇÃO"/>
    <x v="2"/>
    <x v="0"/>
    <x v="12"/>
  </r>
  <r>
    <n v="1997005011"/>
    <s v="ASTRA"/>
    <s v="ASTRA"/>
    <x v="2"/>
    <x v="44"/>
    <n v="0"/>
    <e v="#N/A"/>
    <x v="0"/>
    <x v="1"/>
    <x v="0"/>
  </r>
  <r>
    <n v="1998000583"/>
    <s v="PLANO RP6 - IMA"/>
    <s v="RP6 - IMA"/>
    <x v="0"/>
    <x v="36"/>
    <n v="0"/>
    <e v="#N/A"/>
    <x v="0"/>
    <x v="1"/>
    <x v="0"/>
  </r>
  <r>
    <n v="1998000729"/>
    <s v="PLANO DE APOSENTADORIA SESC - ES"/>
    <s v="SESC/ES"/>
    <x v="0"/>
    <x v="44"/>
    <n v="70"/>
    <e v="#N/A"/>
    <x v="0"/>
    <x v="1"/>
    <x v="0"/>
  </r>
  <r>
    <n v="1998000818"/>
    <s v="BENEFÍCIOS  03-A"/>
    <s v="03-A"/>
    <x v="0"/>
    <x v="113"/>
    <n v="48"/>
    <s v="ATIVO - EM EXTINÇÃO"/>
    <x v="1"/>
    <x v="3"/>
    <x v="0"/>
  </r>
  <r>
    <n v="1998000974"/>
    <s v="BENEFÍCIOS 02-A"/>
    <s v="02-A"/>
    <x v="0"/>
    <x v="113"/>
    <n v="99"/>
    <s v="ATIVO - EM EXTINÇÃO"/>
    <x v="1"/>
    <x v="3"/>
    <x v="0"/>
  </r>
  <r>
    <n v="1998001083"/>
    <s v="PLANO DE BENEFÍCIOS MESSIUS"/>
    <s v="MESSIUS"/>
    <x v="2"/>
    <x v="66"/>
    <n v="769"/>
    <s v="ATIVO - EM FUNCIONAMENTO"/>
    <x v="2"/>
    <x v="1"/>
    <x v="0"/>
  </r>
  <r>
    <n v="1998001156"/>
    <s v="PLANO DE BENEFÍCIOS MARTINSPREV"/>
    <s v="MARTINSPREV"/>
    <x v="2"/>
    <x v="66"/>
    <n v="8677"/>
    <s v="ATIVO - EM FUNCIONAMENTO"/>
    <x v="2"/>
    <x v="1"/>
    <x v="40"/>
  </r>
  <r>
    <n v="1998001229"/>
    <s v="PLANO II DE APOSENTADORIA"/>
    <s v="PLANO II"/>
    <x v="2"/>
    <x v="183"/>
    <n v="8805"/>
    <s v="ATIVO - EM EXTINÇÃO"/>
    <x v="1"/>
    <x v="3"/>
    <x v="41"/>
  </r>
  <r>
    <n v="1998001474"/>
    <s v="PLANO DE 35% DA MEDIA SALARIAL"/>
    <s v="PLANO 35% M S"/>
    <x v="0"/>
    <x v="43"/>
    <n v="15106"/>
    <s v="ATIVO - EM EXTINÇÃO"/>
    <x v="2"/>
    <x v="1"/>
    <x v="0"/>
  </r>
  <r>
    <n v="1998002111"/>
    <s v="PLANO DE BENEFÍCIOS UNIQEMA"/>
    <s v="UNIQEMA"/>
    <x v="1"/>
    <x v="44"/>
    <n v="0"/>
    <e v="#N/A"/>
    <x v="0"/>
    <x v="1"/>
    <x v="0"/>
  </r>
  <r>
    <n v="1998002292"/>
    <s v="PLANO DE BENEFÍCIOS ESCELSOS II"/>
    <s v="PLANO II"/>
    <x v="2"/>
    <x v="79"/>
    <n v="2738"/>
    <s v="ATIVO - EM EXTINÇÃO"/>
    <x v="2"/>
    <x v="1"/>
    <x v="0"/>
  </r>
  <r>
    <n v="1998002365"/>
    <s v="PLANO DE APOSENTADORIA DESERETPREV"/>
    <s v="DESERETPREV"/>
    <x v="2"/>
    <x v="73"/>
    <n v="6769"/>
    <s v="ATIVO - EM FUNCIONAMENTO"/>
    <x v="2"/>
    <x v="1"/>
    <x v="0"/>
  </r>
  <r>
    <n v="1998002683"/>
    <s v="DANKA DO BRASIL"/>
    <s v="DANKA"/>
    <x v="1"/>
    <x v="44"/>
    <n v="10"/>
    <e v="#N/A"/>
    <x v="0"/>
    <x v="1"/>
    <x v="0"/>
  </r>
  <r>
    <n v="1998002756"/>
    <s v="PLANO DE BENEFÍCIOS IV"/>
    <s v="FUNSSEST - PLANO IV"/>
    <x v="1"/>
    <x v="134"/>
    <n v="3889"/>
    <s v="ATIVO - EM EXTINÇÃO"/>
    <x v="2"/>
    <x v="1"/>
    <x v="0"/>
  </r>
  <r>
    <n v="1998002829"/>
    <s v="PLANO DE BENEFÍCIOS"/>
    <s v="PLANO DE BENEFÍCIOS"/>
    <x v="0"/>
    <x v="134"/>
    <n v="2676"/>
    <s v="ATIVO - EM EXTINÇÃO"/>
    <x v="2"/>
    <x v="1"/>
    <x v="0"/>
  </r>
  <r>
    <n v="1998002918"/>
    <s v="PLANO DE BENEFÍCIOS II"/>
    <s v="PLANO FUNBEP II"/>
    <x v="2"/>
    <x v="77"/>
    <n v="27"/>
    <s v="ATIVO - EM EXTINÇÃO"/>
    <x v="2"/>
    <x v="1"/>
    <x v="4"/>
  </r>
  <r>
    <n v="1998003019"/>
    <s v="PLANO DE BENEFÍCIOS  SISTEMA FIEMG"/>
    <s v="PLANO CV SISTEMA FIEMG"/>
    <x v="2"/>
    <x v="184"/>
    <n v="7109"/>
    <s v="ATIVO - EM FUNCIONAMENTO"/>
    <x v="2"/>
    <x v="2"/>
    <x v="0"/>
  </r>
  <r>
    <n v="1998003183"/>
    <s v="PLANO DE APOSENTADORIA COMPLEMENTAR MÓVEL VITALÍCIA"/>
    <s v="ACMV"/>
    <x v="0"/>
    <x v="23"/>
    <n v="631"/>
    <s v="ATIVO - EM EXTINÇÃO"/>
    <x v="2"/>
    <x v="0"/>
    <x v="4"/>
  </r>
  <r>
    <n v="1998003256"/>
    <s v="PLANO DE REFORÇO DE BENEFÍCIO"/>
    <s v="PLANO DE REFORÇO"/>
    <x v="1"/>
    <x v="133"/>
    <n v="2836"/>
    <s v="ATIVO - EM FUNCIONAMENTO"/>
    <x v="1"/>
    <x v="1"/>
    <x v="0"/>
  </r>
  <r>
    <n v="1998003418"/>
    <s v="PLANO DE PREVIDÊNCIA STAHL BRASIL"/>
    <s v="PLANO STAHL BRASIL"/>
    <x v="2"/>
    <x v="44"/>
    <n v="358"/>
    <s v="ATIVO - EM FUNCIONAMENTO"/>
    <x v="2"/>
    <x v="1"/>
    <x v="0"/>
  </r>
  <r>
    <n v="1998003474"/>
    <s v="AIR PRODUCTS GASES INDUSTRIAIS LTDA"/>
    <s v="AIR PRODUCTS"/>
    <x v="2"/>
    <x v="44"/>
    <n v="0"/>
    <e v="#N/A"/>
    <x v="0"/>
    <x v="1"/>
    <x v="0"/>
  </r>
  <r>
    <n v="1998003574"/>
    <s v="PLANO DE BENEFÍCIOS 2"/>
    <s v="PREVI FUTURO"/>
    <x v="2"/>
    <x v="0"/>
    <n v="214540"/>
    <s v="ATIVO - EM FUNCIONAMENTO"/>
    <x v="1"/>
    <x v="0"/>
    <x v="14"/>
  </r>
  <r>
    <n v="1998003647"/>
    <s v="PLANO MISTO DE BENEFÍCIOS PREVIDENCIÁRIOS Nº 001"/>
    <s v="FAELFLEX"/>
    <x v="1"/>
    <x v="10"/>
    <n v="13323"/>
    <s v="ATIVO - EM FUNCIONAMENTO"/>
    <x v="2"/>
    <x v="1"/>
    <x v="0"/>
  </r>
  <r>
    <n v="1998003711"/>
    <s v="PLANO MISTO DE BENEFÍCIOS PREVIDENCIÁRIOS Nº 001"/>
    <s v="MISTO I"/>
    <x v="1"/>
    <x v="100"/>
    <n v="889"/>
    <s v="ATIVO - EM TRANSFERÊNCIA DE GERENCIAMENTO"/>
    <x v="2"/>
    <x v="3"/>
    <x v="23"/>
  </r>
  <r>
    <n v="1998003892"/>
    <s v="PLANO DE APOSENTADORIA RABOBANK"/>
    <s v="RABOBANK"/>
    <x v="1"/>
    <x v="44"/>
    <n v="1606"/>
    <s v="ATIVO - EM FUNCIONAMENTO"/>
    <x v="2"/>
    <x v="1"/>
    <x v="42"/>
  </r>
  <r>
    <n v="1998004074"/>
    <s v="PLANO DE BENEFÍCIOS PREV FUPF"/>
    <s v="PLANO PREV FUPF"/>
    <x v="0"/>
    <x v="124"/>
    <n v="588"/>
    <s v="ATIVO - EM RETIRADA DE PATROCÍNIO"/>
    <x v="2"/>
    <x v="1"/>
    <x v="0"/>
  </r>
  <r>
    <n v="1998004147"/>
    <s v="PLANO UNERJ PREV"/>
    <s v="UNERJ PREV"/>
    <x v="2"/>
    <x v="106"/>
    <n v="325"/>
    <s v="ATIVO - EM FUNCIONAMENTO"/>
    <x v="2"/>
    <x v="3"/>
    <x v="0"/>
  </r>
  <r>
    <n v="1998004211"/>
    <s v="NOVO NORDISK"/>
    <s v="NOVO NORDISK"/>
    <x v="2"/>
    <x v="44"/>
    <n v="58"/>
    <e v="#N/A"/>
    <x v="0"/>
    <x v="1"/>
    <x v="0"/>
  </r>
  <r>
    <n v="1998004392"/>
    <s v="PLANO DE BENEFÍCIOS SGA-PREV"/>
    <s v="SGA-PREV"/>
    <x v="2"/>
    <x v="44"/>
    <n v="1116"/>
    <s v="ATIVO - EM EXTINÇÃO"/>
    <x v="2"/>
    <x v="1"/>
    <x v="0"/>
  </r>
  <r>
    <n v="1998004465"/>
    <s v="REGULAMENTO DO PLANO DE BENEFÍCIOS - REB"/>
    <s v="REB"/>
    <x v="2"/>
    <x v="14"/>
    <n v="17678"/>
    <s v="ATIVO - EM FUNCIONAMENTO"/>
    <x v="1"/>
    <x v="0"/>
    <x v="0"/>
  </r>
  <r>
    <n v="1998004619"/>
    <s v="PLANO DE BENEFÍCIOS METRO RIO"/>
    <s v="METRO RIO"/>
    <x v="2"/>
    <x v="66"/>
    <n v="482"/>
    <s v="ATIVO - EM EXTINÇÃO"/>
    <x v="2"/>
    <x v="1"/>
    <x v="0"/>
  </r>
  <r>
    <n v="1998004783"/>
    <s v="PLANO DE APOSENTADORIA MSD PREV"/>
    <s v="MSD PREV"/>
    <x v="2"/>
    <x v="185"/>
    <n v="4222"/>
    <s v="ATIVO - EM FUNCIONAMENTO"/>
    <x v="2"/>
    <x v="3"/>
    <x v="0"/>
  </r>
  <r>
    <n v="1998004856"/>
    <s v="PLANO DE BENEFÍCIOS ALFA PREV"/>
    <s v="ALFA PREV"/>
    <x v="2"/>
    <x v="124"/>
    <n v="7998"/>
    <s v="ATIVO - EM FUNCIONAMENTO"/>
    <x v="2"/>
    <x v="1"/>
    <x v="0"/>
  </r>
  <r>
    <n v="1998004929"/>
    <s v="PLANO DE APOSENTADORIA PREVIHONDA"/>
    <s v="PREVIHONDA"/>
    <x v="1"/>
    <x v="186"/>
    <n v="30024"/>
    <s v="ATIVO - EM FUNCIONAMENTO"/>
    <x v="2"/>
    <x v="2"/>
    <x v="0"/>
  </r>
  <r>
    <n v="1998005038"/>
    <s v="SONY MUSIC"/>
    <s v="SONY MUSIC"/>
    <x v="1"/>
    <x v="44"/>
    <n v="18"/>
    <e v="#N/A"/>
    <x v="0"/>
    <x v="1"/>
    <x v="0"/>
  </r>
  <r>
    <n v="1998005283"/>
    <s v="PLANO DE BENEFÍCIOS PREVIDENCIÁRIOS III"/>
    <s v="PBPIII"/>
    <x v="2"/>
    <x v="29"/>
    <n v="18133"/>
    <s v="ATIVO - EM FUNCIONAMENTO"/>
    <x v="1"/>
    <x v="1"/>
    <x v="0"/>
  </r>
  <r>
    <n v="1998005356"/>
    <s v="PLANO DE BENEFÍCIOS CORNPREV"/>
    <s v="CORNPREV"/>
    <x v="2"/>
    <x v="73"/>
    <n v="1856"/>
    <s v="ATIVO - EM FUNCIONAMENTO"/>
    <x v="2"/>
    <x v="1"/>
    <x v="0"/>
  </r>
  <r>
    <n v="1998005518"/>
    <s v="PLANO DE BENEFÍCIOS UNIVALIPREVIDÊNCIA"/>
    <s v="UNIVALIPREVIDENCIA"/>
    <x v="2"/>
    <x v="106"/>
    <n v="4459"/>
    <s v="ATIVO - EM FUNCIONAMENTO"/>
    <x v="2"/>
    <x v="3"/>
    <x v="0"/>
  </r>
  <r>
    <n v="1998005674"/>
    <s v="PLANO CAMPOS PREV"/>
    <s v="CAMPOS PREV"/>
    <x v="2"/>
    <x v="124"/>
    <n v="2599"/>
    <s v="ATIVO - EM FUNCIONAMENTO"/>
    <x v="2"/>
    <x v="1"/>
    <x v="0"/>
  </r>
  <r>
    <n v="1998005747"/>
    <s v="PLANO DE APOSENTADORIA PHILIP MORRIS PREV"/>
    <s v="PHILIP MORRIS PREV"/>
    <x v="1"/>
    <x v="44"/>
    <n v="3210"/>
    <s v="ATIVO - EM FUNCIONAMENTO"/>
    <x v="2"/>
    <x v="1"/>
    <x v="0"/>
  </r>
  <r>
    <n v="1998005992"/>
    <s v="PLANO ESPECIAL Nº 1 DE APOSENTADORIA SUPLEMENTAR"/>
    <s v="PLANO ESPECIAL 1"/>
    <x v="0"/>
    <x v="58"/>
    <n v="2"/>
    <s v="ATIVO - EM EXTINÇÃO"/>
    <x v="2"/>
    <x v="3"/>
    <x v="43"/>
  </r>
  <r>
    <n v="1998006018"/>
    <s v="PLANO ESPECIAL Nº 2 DE APOSENTADORIA SUPLEMENTAR"/>
    <s v="PLANO ESPECIAL 2"/>
    <x v="0"/>
    <x v="58"/>
    <n v="13"/>
    <s v="ATIVO - EM EXTINÇÃO"/>
    <x v="2"/>
    <x v="3"/>
    <x v="43"/>
  </r>
  <r>
    <n v="1998006174"/>
    <s v="PLANO DE BENEFÍCIOS PRECE II"/>
    <s v="PRECE II"/>
    <x v="0"/>
    <x v="82"/>
    <n v="274"/>
    <s v="ATIVO - EM EXTINÇÃO"/>
    <x v="1"/>
    <x v="3"/>
    <x v="0"/>
  </r>
  <r>
    <n v="1998006247"/>
    <s v="PLANO DE BENEFÍCIOS ALLIANCE PREV"/>
    <s v="ALLIANCE PREV"/>
    <x v="1"/>
    <x v="124"/>
    <n v="2142"/>
    <s v="ATIVO - EM FUNCIONAMENTO"/>
    <x v="2"/>
    <x v="1"/>
    <x v="0"/>
  </r>
  <r>
    <n v="1998006311"/>
    <s v="PLANO DE BENEFÍCIOS ELÉTRICAS - OP"/>
    <s v="ELÉTRICAS - OP"/>
    <x v="2"/>
    <x v="68"/>
    <n v="2919"/>
    <s v="ATIVO - EM EXTINÇÃO"/>
    <x v="2"/>
    <x v="3"/>
    <x v="0"/>
  </r>
  <r>
    <n v="1998006565"/>
    <s v="PLANO MISTO DE BENEFÍCIOS PREVIDENCIÁRIOS Nº 001"/>
    <s v="IDEALPREV"/>
    <x v="1"/>
    <x v="10"/>
    <n v="381"/>
    <s v="ATIVO - EM FUNCIONAMENTO"/>
    <x v="2"/>
    <x v="1"/>
    <x v="0"/>
  </r>
  <r>
    <n v="1998006638"/>
    <s v="PLANO DE CONTRIBUIÇÃO VARIAVEL I"/>
    <s v="PCV I"/>
    <x v="2"/>
    <x v="116"/>
    <n v="38705"/>
    <s v="ATIVO - EM FUNCIONAMENTO"/>
    <x v="2"/>
    <x v="1"/>
    <x v="0"/>
  </r>
  <r>
    <n v="1998006719"/>
    <s v="PLANO DE BENEFÍCIOS CEMAT - OP"/>
    <s v="CEMAT - OP"/>
    <x v="2"/>
    <x v="68"/>
    <n v="2111"/>
    <s v="ATIVO - EM EXTINÇÃO"/>
    <x v="2"/>
    <x v="3"/>
    <x v="0"/>
  </r>
  <r>
    <n v="1998006956"/>
    <s v="PLANO DE BENEFÍCIOS PREVIGALDERMA"/>
    <s v="PREVIGALDERMA"/>
    <x v="1"/>
    <x v="73"/>
    <n v="1114"/>
    <s v="ATIVO - EM FUNCIONAMENTO"/>
    <x v="2"/>
    <x v="1"/>
    <x v="0"/>
  </r>
  <r>
    <n v="1998007383"/>
    <s v="PLANO ABRAPPREV"/>
    <s v="ABRAPPPREV"/>
    <x v="1"/>
    <x v="35"/>
    <n v="143"/>
    <s v="ATIVO - EM FUNCIONAMENTO"/>
    <x v="2"/>
    <x v="0"/>
    <x v="0"/>
  </r>
  <r>
    <n v="1998007618"/>
    <s v="PLANO DE BENEFÍCIOS II DA PREVIDÊNCIA SUPLEMENTAR"/>
    <s v="PLANO II"/>
    <x v="2"/>
    <x v="142"/>
    <n v="18525"/>
    <s v="ATIVO - EM FUNCIONAMENTO"/>
    <x v="1"/>
    <x v="1"/>
    <x v="0"/>
  </r>
  <r>
    <n v="1998007774"/>
    <s v="PLANO DE BENEFÍCIOS SERPRO - PS-II"/>
    <s v="PS-II"/>
    <x v="2"/>
    <x v="56"/>
    <n v="20603"/>
    <s v="ATIVO - EM FUNCIONAMENTO"/>
    <x v="1"/>
    <x v="1"/>
    <x v="0"/>
  </r>
  <r>
    <n v="1998007847"/>
    <s v="HSBC INVESTMENT BANK"/>
    <s v="HSBC INVESTMENT BANK"/>
    <x v="1"/>
    <x v="44"/>
    <n v="0"/>
    <e v="#N/A"/>
    <x v="0"/>
    <x v="1"/>
    <x v="0"/>
  </r>
  <r>
    <n v="1999000218"/>
    <s v="PLANO DE BENEFÍCIOS APEX TOOL"/>
    <s v="APEX TOOL"/>
    <x v="2"/>
    <x v="44"/>
    <n v="1260"/>
    <s v="ATIVO - EM FUNCIONAMENTO"/>
    <x v="2"/>
    <x v="1"/>
    <x v="0"/>
  </r>
  <r>
    <n v="1999000374"/>
    <s v="PLANO DE APOSENTADORIA DE CONTRIBUIÇÃO VARIÁVEL - PACV"/>
    <s v="PACV"/>
    <x v="2"/>
    <x v="5"/>
    <n v="3748"/>
    <s v="ATIVO - EM FUNCIONAMENTO"/>
    <x v="2"/>
    <x v="3"/>
    <x v="0"/>
  </r>
  <r>
    <n v="1999000447"/>
    <s v="PLANO DE APOSENTADORIA PROGRAMADA - PAP"/>
    <s v="PAP"/>
    <x v="2"/>
    <x v="145"/>
    <n v="2177"/>
    <s v="ATIVO - EM FUNCIONAMENTO"/>
    <x v="2"/>
    <x v="3"/>
    <x v="0"/>
  </r>
  <r>
    <n v="1999000511"/>
    <s v="PLANO  FUNDAMENTAL"/>
    <s v="FUNDAMENTAL"/>
    <x v="0"/>
    <x v="145"/>
    <n v="13"/>
    <e v="#N/A"/>
    <x v="0"/>
    <x v="3"/>
    <x v="0"/>
  </r>
  <r>
    <n v="1999000765"/>
    <s v="PLANO DE APOSENTADORIA PREVINFINEUM"/>
    <s v="PREVINFINEUM"/>
    <x v="2"/>
    <x v="73"/>
    <n v="205"/>
    <s v="ATIVO - EM FUNCIONAMENTO"/>
    <x v="2"/>
    <x v="1"/>
    <x v="0"/>
  </r>
  <r>
    <n v="1999000838"/>
    <s v="PLANO DE BENEFICIOS PREVCUMMINS"/>
    <s v="PREVCUMMINS"/>
    <x v="1"/>
    <x v="187"/>
    <n v="5786"/>
    <s v="ATIVO - EM EXTINÇÃO"/>
    <x v="2"/>
    <x v="2"/>
    <x v="0"/>
  </r>
  <r>
    <n v="1999000919"/>
    <s v="PLANO DE APOSENTADORIA EMBRAER PREV"/>
    <s v="EMBRAER PREV"/>
    <x v="1"/>
    <x v="188"/>
    <n v="52765"/>
    <s v="ATIVO - EM FUNCIONAMENTO"/>
    <x v="2"/>
    <x v="3"/>
    <x v="0"/>
  </r>
  <r>
    <n v="1999001011"/>
    <s v="PLANO DE BENEFÍCIOS SPRINGER"/>
    <s v="PB - SPRINGER"/>
    <x v="2"/>
    <x v="111"/>
    <n v="4525"/>
    <s v="ATIVO - EM FUNCIONAMENTO"/>
    <x v="2"/>
    <x v="1"/>
    <x v="0"/>
  </r>
  <r>
    <n v="1999001265"/>
    <s v="PLANO DE BENEFÍCIOS GRUPO NATURA&amp;CO"/>
    <s v="NOSSAPREV"/>
    <x v="1"/>
    <x v="189"/>
    <n v="11933"/>
    <s v="ATIVO - EM FUNCIONAMENTO"/>
    <x v="2"/>
    <x v="2"/>
    <x v="0"/>
  </r>
  <r>
    <n v="1999001419"/>
    <s v="PLANO DE APOSENTADORIA BOMBARDIER TRANSPORTATION BRASIL LTDA."/>
    <s v="BOMBARDIER"/>
    <x v="1"/>
    <x v="44"/>
    <n v="174"/>
    <s v="ATIVO - EM FUNCIONAMENTO"/>
    <x v="2"/>
    <x v="1"/>
    <x v="0"/>
  </r>
  <r>
    <n v="1999001583"/>
    <s v="PLANO DE BENEFÍCIOS BAHEMA PLANO B"/>
    <s v="BAHEMA - PLANO B"/>
    <x v="1"/>
    <x v="44"/>
    <n v="4"/>
    <e v="#N/A"/>
    <x v="0"/>
    <x v="1"/>
    <x v="0"/>
  </r>
  <r>
    <n v="1999001656"/>
    <s v="PLANO DE BENEFÍCIOS DA PPG"/>
    <s v="PPG"/>
    <x v="2"/>
    <x v="111"/>
    <n v="1603"/>
    <s v="ATIVO - EM FUNCIONAMENTO"/>
    <x v="2"/>
    <x v="1"/>
    <x v="0"/>
  </r>
  <r>
    <n v="1999001729"/>
    <s v="PLANO AJINOMOTO DE PREVIDÊNCIA"/>
    <s v="AJINOMOTO"/>
    <x v="1"/>
    <x v="111"/>
    <n v="5683"/>
    <s v="ATIVO - EM FUNCIONAMENTO"/>
    <x v="2"/>
    <x v="1"/>
    <x v="0"/>
  </r>
  <r>
    <n v="1999001818"/>
    <s v="PLANO DE BENEFÍCIOS TECPREV"/>
    <s v="TECPREV"/>
    <x v="2"/>
    <x v="44"/>
    <n v="514"/>
    <s v="ATIVO - EM FUNCIONAMENTO"/>
    <x v="2"/>
    <x v="1"/>
    <x v="0"/>
  </r>
  <r>
    <n v="1999002083"/>
    <s v="PLANO DE BENEFÍCIOS PREVICIERGS "/>
    <s v="PREVICIERGS"/>
    <x v="1"/>
    <x v="123"/>
    <n v="105"/>
    <s v="ATIVO - EM EXTINÇÃO"/>
    <x v="2"/>
    <x v="3"/>
    <x v="0"/>
  </r>
  <r>
    <n v="1999002156"/>
    <s v="PLANO DE BENEFÍCIOS SENACPREV"/>
    <s v="SENACPREV"/>
    <x v="1"/>
    <x v="106"/>
    <n v="1643"/>
    <s v="ATIVO - EM FUNCIONAMENTO"/>
    <x v="2"/>
    <x v="3"/>
    <x v="0"/>
  </r>
  <r>
    <n v="1999002229"/>
    <s v="PLANO DE APOSENTADORIA DA ABBPREV"/>
    <s v="ABBPREV"/>
    <x v="1"/>
    <x v="73"/>
    <n v="1503"/>
    <s v="ATIVO - EM FUNCIONAMENTO"/>
    <x v="2"/>
    <x v="1"/>
    <x v="0"/>
  </r>
  <r>
    <n v="1999002318"/>
    <s v="PLANO DE BENEFÍCIOS PFIZER PREV"/>
    <s v="PFIZER PREV"/>
    <x v="2"/>
    <x v="190"/>
    <n v="4033"/>
    <s v="ATIVO - EM FUNCIONAMENTO"/>
    <x v="2"/>
    <x v="2"/>
    <x v="0"/>
  </r>
  <r>
    <n v="1999002474"/>
    <s v="PLANO DE BENEFÍCIOS PREVIDENCIÁRIOS BETA"/>
    <s v="BETA"/>
    <x v="2"/>
    <x v="191"/>
    <n v="2854"/>
    <s v="ATIVO - EM FUNCIONAMENTO"/>
    <x v="1"/>
    <x v="2"/>
    <x v="0"/>
  </r>
  <r>
    <n v="1999002611"/>
    <s v="PLANO DE APOSENTADORIA DA CETIP"/>
    <s v="PLANO DA CETIP"/>
    <x v="2"/>
    <x v="146"/>
    <n v="638"/>
    <s v="ATIVO - EM FUNCIONAMENTO"/>
    <x v="2"/>
    <x v="1"/>
    <x v="0"/>
  </r>
  <r>
    <n v="1999002792"/>
    <s v="PLANO DE BENEFÍCIOS CASSI PREV"/>
    <s v="CASSI PREV"/>
    <x v="2"/>
    <x v="124"/>
    <n v="2422"/>
    <s v="ATIVO - EM FUNCIONAMENTO"/>
    <x v="2"/>
    <x v="1"/>
    <x v="0"/>
  </r>
  <r>
    <n v="1999002865"/>
    <s v="PLANO DE BENEFÍCIOS 02-B"/>
    <s v="02-B"/>
    <x v="1"/>
    <x v="113"/>
    <n v="4107"/>
    <s v="ATIVO - EM FUNCIONAMENTO"/>
    <x v="1"/>
    <x v="3"/>
    <x v="0"/>
  </r>
  <r>
    <n v="1999002938"/>
    <s v="PLANO DE BENEFÍCIOS 01-B"/>
    <s v="01-B"/>
    <x v="1"/>
    <x v="113"/>
    <n v="6373"/>
    <s v="ATIVO - EM FUNCIONAMENTO"/>
    <x v="1"/>
    <x v="3"/>
    <x v="0"/>
  </r>
  <r>
    <n v="1999003047"/>
    <s v="PLANO DE BENEFÍCIOS 03-B"/>
    <s v="03-B"/>
    <x v="1"/>
    <x v="113"/>
    <n v="718"/>
    <s v="ATIVO - EM FUNCIONAMENTO"/>
    <x v="1"/>
    <x v="3"/>
    <x v="0"/>
  </r>
  <r>
    <n v="1999003111"/>
    <s v="PLANO DE PREVIDÊNCIA REPSOL"/>
    <s v="PLANO REPSOL"/>
    <x v="1"/>
    <x v="2"/>
    <n v="1910"/>
    <s v="ATIVO - EM FUNCIONAMENTO"/>
    <x v="1"/>
    <x v="0"/>
    <x v="0"/>
  </r>
  <r>
    <n v="1999003292"/>
    <s v="PLANO DE BENEFÍCIOS MACKPREV"/>
    <s v="MACKPREVI"/>
    <x v="2"/>
    <x v="66"/>
    <n v="0"/>
    <e v="#N/A"/>
    <x v="0"/>
    <x v="1"/>
    <x v="0"/>
  </r>
  <r>
    <n v="1999003683"/>
    <s v="PLANO DE BENEFÍCIOS AT&amp;T GNS"/>
    <s v="AT&amp;T GNS"/>
    <x v="1"/>
    <x v="73"/>
    <n v="213"/>
    <s v="ATIVO - EM FUNCIONAMENTO"/>
    <x v="2"/>
    <x v="1"/>
    <x v="0"/>
  </r>
  <r>
    <n v="1999003756"/>
    <s v="PLANO DE BENEFÍCIOS UNOESC PREV"/>
    <s v="UNOESC PREV"/>
    <x v="2"/>
    <x v="124"/>
    <n v="2880"/>
    <s v="ATIVO - EM FUNCIONAMENTO"/>
    <x v="2"/>
    <x v="1"/>
    <x v="0"/>
  </r>
  <r>
    <n v="1999003829"/>
    <s v="PLANO DE BENEFÍCIOS AGILENT"/>
    <s v="PLANO AGILENT"/>
    <x v="2"/>
    <x v="73"/>
    <n v="235"/>
    <s v="ATIVO - EM FUNCIONAMENTO"/>
    <x v="2"/>
    <x v="1"/>
    <x v="0"/>
  </r>
  <r>
    <n v="1999003918"/>
    <s v="PLANO DE BENEFÍCIOS II"/>
    <s v="PLANO II"/>
    <x v="2"/>
    <x v="192"/>
    <n v="2633"/>
    <s v="ATIVO - EM FUNCIONAMENTO"/>
    <x v="2"/>
    <x v="2"/>
    <x v="0"/>
  </r>
  <r>
    <n v="1999004019"/>
    <s v="PLANO DE CONTRIBUIÇÃO DEFINIDA"/>
    <s v="PCD"/>
    <x v="1"/>
    <x v="63"/>
    <n v="10277"/>
    <s v="ATIVO - EM FUNCIONAMENTO"/>
    <x v="2"/>
    <x v="3"/>
    <x v="0"/>
  </r>
  <r>
    <n v="1999004183"/>
    <s v="PLANO MISTO DE BENEFÍCIOS"/>
    <s v="PMB"/>
    <x v="2"/>
    <x v="84"/>
    <n v="643"/>
    <s v="ATIVO - EM FUNCIONAMENTO"/>
    <x v="2"/>
    <x v="4"/>
    <x v="8"/>
  </r>
  <r>
    <n v="1999004256"/>
    <s v="PLANO DE CONTRIBUIÇÃO VARIÁVEL DA PATROCINADORA RFFSA"/>
    <s v="PLANO RFFSA"/>
    <x v="2"/>
    <x v="19"/>
    <n v="31749"/>
    <s v="ATIVO - EM FUNCIONAMENTO"/>
    <x v="1"/>
    <x v="1"/>
    <x v="0"/>
  </r>
  <r>
    <n v="1999004418"/>
    <s v="PLANO BÁSICO DE BENEFÍCIOS III - FIRJAN/CIRJ"/>
    <s v="CD III - FIRJAN E CIRJ"/>
    <x v="1"/>
    <x v="158"/>
    <n v="355"/>
    <s v="ATIVO - EM INCORPORAÇÃO / INCORPORADO"/>
    <x v="2"/>
    <x v="3"/>
    <x v="0"/>
  </r>
  <r>
    <n v="1999004574"/>
    <s v="PLANO BÁSICO DE BENEFÍCIOS III - PREVINDUS"/>
    <s v="CD III - PREVINDUS"/>
    <x v="1"/>
    <x v="158"/>
    <n v="56"/>
    <s v="ATIVO - EM INCORPORAÇÃO / INCORPORADO"/>
    <x v="2"/>
    <x v="3"/>
    <x v="0"/>
  </r>
  <r>
    <n v="1999004647"/>
    <s v="PLANO BÁSICO DE BENEFÍCIOS III - SEBRAE-RJ"/>
    <s v="CD III - SEBRAE - RJ"/>
    <x v="1"/>
    <x v="158"/>
    <n v="45"/>
    <s v="ATIVO - EM FUNCIONAMENTO"/>
    <x v="2"/>
    <x v="3"/>
    <x v="0"/>
  </r>
  <r>
    <n v="1999004711"/>
    <s v="PLANO BÁSICO DE BENEFÍCIOS III - SENAI-RJ"/>
    <s v="CD III - SENAI - RJ"/>
    <x v="1"/>
    <x v="158"/>
    <n v="2609"/>
    <s v="ATIVO - EM INCORPORAÇÃO / INCORPORADO"/>
    <x v="2"/>
    <x v="3"/>
    <x v="0"/>
  </r>
  <r>
    <n v="1999004892"/>
    <s v="PLANO BÁSICO DE BENEFÍCIOS III - SESI-RJ"/>
    <s v="CD III - SESI - RJ"/>
    <x v="1"/>
    <x v="158"/>
    <n v="4053"/>
    <s v="ATIVO - EM INCORPORAÇÃO / INCORPORADOR"/>
    <x v="2"/>
    <x v="3"/>
    <x v="0"/>
  </r>
  <r>
    <n v="1999004965"/>
    <s v="PLANO MISTO DE BENEFÍCIOS DA POUPREV"/>
    <s v="POUPREV"/>
    <x v="2"/>
    <x v="193"/>
    <n v="3399"/>
    <s v="ATIVO - EM FUNCIONAMENTO"/>
    <x v="2"/>
    <x v="2"/>
    <x v="0"/>
  </r>
  <r>
    <n v="1999005074"/>
    <s v="PLANO DE APOSENTADORIA TÊXTIL PREV"/>
    <s v="TEXTIL PREV"/>
    <x v="2"/>
    <x v="94"/>
    <n v="81"/>
    <s v="ATIVO - EM TRANSFERÊNCIA DE GERENCIAMENTO"/>
    <x v="2"/>
    <x v="2"/>
    <x v="0"/>
  </r>
  <r>
    <n v="1999005074"/>
    <s v="PLANO DE APOSENTADORIA TÊXTIL PREV"/>
    <s v="TEXTIL PREV"/>
    <x v="2"/>
    <x v="66"/>
    <n v="3838"/>
    <s v="ATIVO - EM TRANSFERÊNCIA DE GERENCIAMENTO"/>
    <x v="2"/>
    <x v="1"/>
    <x v="0"/>
  </r>
  <r>
    <n v="1999005147"/>
    <s v="PLANO MISTO DE BENEFÍCIOS PREVIDENCIÁRIOS DA FAPA"/>
    <s v="PLANO MISTO"/>
    <x v="2"/>
    <x v="194"/>
    <n v="2764"/>
    <s v="ATIVO - EM FUNCIONAMENTO"/>
    <x v="1"/>
    <x v="2"/>
    <x v="0"/>
  </r>
  <r>
    <n v="1999005211"/>
    <s v="PLANO DE BENEFÍCIOS VALE MAIS"/>
    <s v="PLANO VALE MAIS"/>
    <x v="2"/>
    <x v="6"/>
    <n v="320429"/>
    <s v="ATIVO - EM FUNCIONAMENTO"/>
    <x v="2"/>
    <x v="0"/>
    <x v="0"/>
  </r>
  <r>
    <n v="1999005392"/>
    <s v="PLANO BÁSICO DE BENEFÍCIOS III - SENAC - ARRJ"/>
    <s v="CD III - SENAC - ARRJ"/>
    <x v="1"/>
    <x v="158"/>
    <n v="1086"/>
    <s v="ATIVO - EM FUNCIONAMENTO"/>
    <x v="2"/>
    <x v="3"/>
    <x v="0"/>
  </r>
  <r>
    <n v="1999005465"/>
    <s v="PLANO BÁSICO DE BENEFÍCIOS III - SESC - ARRJ"/>
    <s v="CD III - SESC - ARRJ"/>
    <x v="1"/>
    <x v="158"/>
    <n v="2396"/>
    <s v="ATIVO - EM FUNCIONAMENTO"/>
    <x v="2"/>
    <x v="3"/>
    <x v="0"/>
  </r>
  <r>
    <n v="1999005538"/>
    <s v="BEAUTE AMERICA LATINA LTDA"/>
    <s v="BEAUTE"/>
    <x v="2"/>
    <x v="44"/>
    <n v="0"/>
    <e v="#N/A"/>
    <x v="0"/>
    <x v="1"/>
    <x v="0"/>
  </r>
  <r>
    <n v="2000000118"/>
    <s v="PLANO CONVÊNIO DE ADMINISTRAÇÃO - TELEPAR CELULAR"/>
    <s v="TELEPAR CELULAR"/>
    <x v="0"/>
    <x v="111"/>
    <n v="2"/>
    <s v="ATIVO - EM EXTINÇÃO"/>
    <x v="2"/>
    <x v="1"/>
    <x v="0"/>
  </r>
  <r>
    <n v="2000000411"/>
    <s v="PLANO DE BENEFÍCIOS CELPA - OP"/>
    <s v="CELPA - OP"/>
    <x v="2"/>
    <x v="91"/>
    <n v="107"/>
    <s v="ATIVO - EM FUNCIONAMENTO"/>
    <x v="2"/>
    <x v="3"/>
    <x v="0"/>
  </r>
  <r>
    <n v="2000000819"/>
    <s v="PLANO PBS - CPQD"/>
    <s v="PBS - CPQD"/>
    <x v="0"/>
    <x v="135"/>
    <n v="56"/>
    <s v="ATIVO - EM EXTINÇÃO"/>
    <x v="2"/>
    <x v="1"/>
    <x v="0"/>
  </r>
  <r>
    <n v="2000000983"/>
    <s v="PLANO DE BENEFÍCIOS DA SISTEL - SISTEL"/>
    <s v="PBS - SISTEL"/>
    <x v="0"/>
    <x v="135"/>
    <n v="12"/>
    <s v="ATIVO - EM EXTINÇÃO"/>
    <x v="2"/>
    <x v="1"/>
    <x v="0"/>
  </r>
  <r>
    <n v="2000001092"/>
    <s v="PLANO DE BENEFÍCIOS PBSTELE CELULAR SUL"/>
    <s v="PBS - TELE CELULAR SUL"/>
    <x v="0"/>
    <x v="111"/>
    <n v="27"/>
    <s v="ATIVO - EM EXTINÇÃO"/>
    <x v="2"/>
    <x v="1"/>
    <x v="0"/>
  </r>
  <r>
    <n v="2000001238"/>
    <s v="PLANO DE BENEFÍCIOS PBS TELE NORDESTE CELULAR"/>
    <s v="PBS - TELE NORDESTE CELULAR"/>
    <x v="0"/>
    <x v="111"/>
    <n v="70"/>
    <s v="ATIVO - EM EXTINÇÃO"/>
    <x v="2"/>
    <x v="1"/>
    <x v="0"/>
  </r>
  <r>
    <n v="2000001319"/>
    <s v="PLANO PBS - TELE NORTE CELULAR"/>
    <s v="PBS - TELE NORTE CELULAR"/>
    <x v="0"/>
    <x v="195"/>
    <n v="186"/>
    <s v="ATIVO - EM EXTINÇÃO"/>
    <x v="2"/>
    <x v="1"/>
    <x v="0"/>
  </r>
  <r>
    <n v="2000001556"/>
    <s v="PLANO PBS - TELEMAR"/>
    <s v="PBS - TELEMAR"/>
    <x v="0"/>
    <x v="195"/>
    <n v="4068"/>
    <s v="ATIVO - EM EXTINÇÃO"/>
    <x v="2"/>
    <x v="1"/>
    <x v="0"/>
  </r>
  <r>
    <n v="2000001718"/>
    <s v="PLANO DE BENEFÍCIOS TELEFÔNICA BD"/>
    <s v="PBS - TELESP"/>
    <x v="0"/>
    <x v="196"/>
    <n v="1681"/>
    <s v="ATIVO - EM EXTINÇÃO"/>
    <x v="2"/>
    <x v="1"/>
    <x v="0"/>
  </r>
  <r>
    <n v="2000001947"/>
    <s v="PLANO PBS - TELEBRÁS"/>
    <s v="PBS - TELEBRAS"/>
    <x v="0"/>
    <x v="135"/>
    <n v="231"/>
    <s v="ATIVO - EM EXTINÇÃO"/>
    <x v="2"/>
    <x v="1"/>
    <x v="0"/>
  </r>
  <r>
    <n v="2000002056"/>
    <s v="PLANO DE COMPLEMENTAÇÃO DE APOSENTADORIA E DE PENSÃO"/>
    <s v="PB 501"/>
    <x v="0"/>
    <x v="197"/>
    <n v="47"/>
    <s v="ATIVO - EM EXTINÇÃO"/>
    <x v="2"/>
    <x v="2"/>
    <x v="44"/>
  </r>
  <r>
    <n v="2000002129"/>
    <s v="PLANO DE BENEFÍCIOS II"/>
    <s v="PLANO DE BENEFÍCIOS  II"/>
    <x v="0"/>
    <x v="197"/>
    <n v="7"/>
    <s v="ATIVO - EM EXTINÇÃO"/>
    <x v="2"/>
    <x v="2"/>
    <x v="44"/>
  </r>
  <r>
    <n v="2000002218"/>
    <s v="PLANO DE BENEFÍCIO III"/>
    <s v="PLANO DE BENEFÍCIOS III"/>
    <x v="2"/>
    <x v="197"/>
    <n v="63"/>
    <s v="ATIVO - EM FUNCIONAMENTO"/>
    <x v="2"/>
    <x v="2"/>
    <x v="44"/>
  </r>
  <r>
    <n v="2000002374"/>
    <s v="PLANO DE COMPLEMENTAÇÃO DE APOSENTADORIAS E PENSÕES DO BANESPA"/>
    <s v="PLANO PRÉ-75"/>
    <x v="0"/>
    <x v="33"/>
    <n v="1429"/>
    <s v="ATIVO - EM EXTINÇÃO"/>
    <x v="2"/>
    <x v="0"/>
    <x v="9"/>
  </r>
  <r>
    <n v="2000002447"/>
    <s v="PLANO DE BENEFÍCIOS PREVIDENCIÁRIOS MISTO Nº 001"/>
    <s v="PFMISTO"/>
    <x v="1"/>
    <x v="162"/>
    <n v="17325"/>
    <s v="ATIVO - EM FUNCIONAMENTO"/>
    <x v="1"/>
    <x v="3"/>
    <x v="0"/>
  </r>
  <r>
    <n v="2000002511"/>
    <s v="PLANO DE BENEFÍCIOS CV-03"/>
    <s v="PB CV-03"/>
    <x v="2"/>
    <x v="93"/>
    <n v="2749"/>
    <s v="ATIVO - EM FUNCIONAMENTO"/>
    <x v="1"/>
    <x v="1"/>
    <x v="45"/>
  </r>
  <r>
    <n v="2000002692"/>
    <s v="PLANO DE BENEFÍCIOS BANESPREV III"/>
    <s v="PLANO BANESPREV III"/>
    <x v="2"/>
    <x v="33"/>
    <n v="1711"/>
    <s v="ATIVO - EM FUNCIONAMENTO"/>
    <x v="2"/>
    <x v="0"/>
    <x v="24"/>
  </r>
  <r>
    <n v="2000002838"/>
    <s v="PLANO DE BEN. TCSPREV - P. PRIV. DA TELE CENTRO SUL PARTICIPAÇÕES S.A."/>
    <s v="TCSPREV"/>
    <x v="2"/>
    <x v="195"/>
    <n v="12759"/>
    <s v="ATIVO - EM EXTINÇÃO"/>
    <x v="2"/>
    <x v="1"/>
    <x v="0"/>
  </r>
  <r>
    <n v="2000003011"/>
    <s v="PLANO DE BENEFÍCIOS OTIS"/>
    <s v="PB - OTIS"/>
    <x v="2"/>
    <x v="111"/>
    <n v="4652"/>
    <s v="ATIVO - EM FUNCIONAMENTO"/>
    <x v="2"/>
    <x v="1"/>
    <x v="0"/>
  </r>
  <r>
    <n v="2000003192"/>
    <s v="PLANO DE APOSENTADORIA CHEMTRADE PREV"/>
    <s v="CHEMTRADE PREV"/>
    <x v="1"/>
    <x v="44"/>
    <n v="281"/>
    <s v="ATIVO - EM FUNCIONAMENTO"/>
    <x v="2"/>
    <x v="1"/>
    <x v="0"/>
  </r>
  <r>
    <n v="2000003583"/>
    <s v="FUNDAÇÃO PARA INOVAÇÕES TECNOLÓGICAS - FITEC"/>
    <s v="FITEC"/>
    <x v="2"/>
    <x v="44"/>
    <n v="0"/>
    <e v="#N/A"/>
    <x v="0"/>
    <x v="1"/>
    <x v="0"/>
  </r>
  <r>
    <n v="2000003656"/>
    <s v="PLANO DE CONTRIBUIÇÃO VARIÁVEL DA PATROCINADORA CBTU"/>
    <s v="PLANO CBTU"/>
    <x v="2"/>
    <x v="19"/>
    <n v="9964"/>
    <s v="ATIVO - EM FUNCIONAMENTO"/>
    <x v="1"/>
    <x v="1"/>
    <x v="0"/>
  </r>
  <r>
    <n v="2000003729"/>
    <s v="PLANO DE CONTRIBUIÇÃO VARIÁVEL DA PATROCINADORA REFER"/>
    <s v="PLANO REFER"/>
    <x v="2"/>
    <x v="19"/>
    <n v="693"/>
    <s v="ATIVO - EM FUNCIONAMENTO"/>
    <x v="1"/>
    <x v="1"/>
    <x v="0"/>
  </r>
  <r>
    <n v="2000003818"/>
    <s v="ONDAPREV"/>
    <s v="ONDAPREV"/>
    <x v="1"/>
    <x v="44"/>
    <n v="62"/>
    <e v="#N/A"/>
    <x v="0"/>
    <x v="1"/>
    <x v="0"/>
  </r>
  <r>
    <n v="2000003974"/>
    <s v="PLANO DE CONTRIBUIÇÃO VARIÁVEL DA CENTRAL"/>
    <s v="PLANO CENTRAL"/>
    <x v="2"/>
    <x v="19"/>
    <n v="4781"/>
    <s v="ATIVO - EM FUNCIONAMENTO"/>
    <x v="1"/>
    <x v="1"/>
    <x v="0"/>
  </r>
  <r>
    <n v="2000004083"/>
    <s v="PLANO DE APOSENTADORIA SINDUSPREV"/>
    <s v="SINDUSPREV"/>
    <x v="1"/>
    <x v="44"/>
    <n v="893"/>
    <s v="ATIVO - EM FUNCIONAMENTO"/>
    <x v="2"/>
    <x v="1"/>
    <x v="0"/>
  </r>
  <r>
    <n v="2000004156"/>
    <s v="PLANO DE BENEFÍCIOS DA ESPN"/>
    <s v="ESPN"/>
    <x v="2"/>
    <x v="73"/>
    <n v="106"/>
    <s v="ATIVO - EM EXTINÇÃO"/>
    <x v="2"/>
    <x v="1"/>
    <x v="0"/>
  </r>
  <r>
    <n v="2000004229"/>
    <s v="PLANO DE APOSENTADORIA KPMG"/>
    <s v="PLANO KPMG"/>
    <x v="2"/>
    <x v="198"/>
    <n v="20218"/>
    <s v="ATIVO - EM FUNCIONAMENTO"/>
    <x v="2"/>
    <x v="3"/>
    <x v="0"/>
  </r>
  <r>
    <n v="2000004318"/>
    <s v="PLANO CPQD PREV"/>
    <s v="CPQD PREV"/>
    <x v="2"/>
    <x v="135"/>
    <n v="1347"/>
    <s v="ATIVO - EM EXTINÇÃO"/>
    <x v="2"/>
    <x v="1"/>
    <x v="0"/>
  </r>
  <r>
    <n v="2000004474"/>
    <s v="PLANO DE BENEFÍCIOS DO GRUPO SILVIO SANTOS"/>
    <s v="PLANO GRUPO SILVIO SANTOS"/>
    <x v="2"/>
    <x v="73"/>
    <n v="3807"/>
    <s v="ATIVO - EM FUNCIONAMENTO"/>
    <x v="2"/>
    <x v="1"/>
    <x v="46"/>
  </r>
  <r>
    <n v="2000004611"/>
    <s v="ADVANCED ELASTOMER SYSTEMS BRASILEIRA LTDA"/>
    <s v="ADVANCED"/>
    <x v="1"/>
    <x v="44"/>
    <n v="3"/>
    <e v="#N/A"/>
    <x v="0"/>
    <x v="1"/>
    <x v="0"/>
  </r>
  <r>
    <n v="2000004792"/>
    <s v="PLANO DE APOSENTADORIA VOITH"/>
    <s v="PLANO DE APOSENTADORIA VOITH"/>
    <x v="1"/>
    <x v="199"/>
    <n v="4026"/>
    <s v="ATIVO - EM FUNCIONAMENTO"/>
    <x v="2"/>
    <x v="2"/>
    <x v="0"/>
  </r>
  <r>
    <n v="2000005111"/>
    <s v="PLANO DE APOSENTADORIA DA INTELIG TELECOMUNICAÇÕES LTDA."/>
    <s v="INTELIG"/>
    <x v="1"/>
    <x v="111"/>
    <n v="418"/>
    <s v="ATIVO - EM EXTINÇÃO"/>
    <x v="2"/>
    <x v="1"/>
    <x v="0"/>
  </r>
  <r>
    <n v="2000005683"/>
    <s v="PLANO CV ONS"/>
    <s v="CV ONS"/>
    <x v="2"/>
    <x v="31"/>
    <n v="3856"/>
    <s v="ATIVO - EM FUNCIONAMENTO"/>
    <x v="1"/>
    <x v="1"/>
    <x v="0"/>
  </r>
  <r>
    <n v="2000005918"/>
    <s v="PLANO DE PREVIDÊNCIA CACHOEIRA DOURADA"/>
    <s v="PLANO CACHOEIRA DOURADA"/>
    <x v="1"/>
    <x v="2"/>
    <n v="258"/>
    <s v="ATIVO - EM FUNCIONAMENTO"/>
    <x v="1"/>
    <x v="0"/>
    <x v="0"/>
  </r>
  <r>
    <n v="2000006019"/>
    <s v="PLANO DE BENEFÍCIO TFLPREV"/>
    <s v="TFLPREV"/>
    <x v="2"/>
    <x v="73"/>
    <n v="96"/>
    <s v="ATIVO - EM FUNCIONAMENTO"/>
    <x v="2"/>
    <x v="1"/>
    <x v="0"/>
  </r>
  <r>
    <n v="2000006183"/>
    <s v="PLANO DE BENEFÍCIOS FIESCPREV"/>
    <s v="FIESCPREV"/>
    <x v="2"/>
    <x v="106"/>
    <n v="13760"/>
    <s v="ATIVO - EM FUNCIONAMENTO"/>
    <x v="2"/>
    <x v="3"/>
    <x v="0"/>
  </r>
  <r>
    <n v="2000006574"/>
    <s v="PLANO TELEMARPREV"/>
    <s v="TELEMARPREV"/>
    <x v="2"/>
    <x v="195"/>
    <n v="49378"/>
    <s v="ATIVO - EM FUNCIONAMENTO"/>
    <x v="2"/>
    <x v="1"/>
    <x v="0"/>
  </r>
  <r>
    <n v="2000006647"/>
    <s v="PLANO DE BENEFÍCIOS CELÉSTICA PREV"/>
    <s v="CELESTICA PREV"/>
    <x v="1"/>
    <x v="44"/>
    <n v="6"/>
    <e v="#N/A"/>
    <x v="0"/>
    <x v="1"/>
    <x v="0"/>
  </r>
  <r>
    <n v="2000006711"/>
    <s v="PLANO DE PREVIDÊNCIA ALPAPREV"/>
    <s v="ALPAPREV"/>
    <x v="2"/>
    <x v="94"/>
    <n v="48721"/>
    <s v="ATIVO - EM FUNCIONAMENTO"/>
    <x v="2"/>
    <x v="2"/>
    <x v="0"/>
  </r>
  <r>
    <n v="2000006965"/>
    <s v="PLANO DE BENEFÍCIOS CELGPREV"/>
    <s v="PLANO CELGPREV"/>
    <x v="2"/>
    <x v="61"/>
    <n v="4382"/>
    <s v="ATIVO - EM FUNCIONAMENTO"/>
    <x v="2"/>
    <x v="3"/>
    <x v="0"/>
  </r>
  <r>
    <n v="2000007074"/>
    <s v="PLANO MISTO DE BENEFÍCIOS"/>
    <s v="PMB"/>
    <x v="2"/>
    <x v="200"/>
    <n v="1596"/>
    <s v="ATIVO - EM FUNCIONAMENTO"/>
    <x v="2"/>
    <x v="2"/>
    <x v="0"/>
  </r>
  <r>
    <n v="2000007211"/>
    <s v="PREVIND 2 - SISTEMA INDÚSTRIA DE PREVIDÊNCIA PRIVADA"/>
    <s v="PREVIND 2"/>
    <x v="1"/>
    <x v="44"/>
    <n v="2830"/>
    <s v="ATIVO - EM FUNCIONAMENTO"/>
    <x v="2"/>
    <x v="1"/>
    <x v="0"/>
  </r>
  <r>
    <n v="2000007392"/>
    <s v="PLANO DE PREVIDÊNCIA TRANSPETRO"/>
    <s v="PLANO TRANSPETRO"/>
    <x v="1"/>
    <x v="2"/>
    <n v="0"/>
    <e v="#N/A"/>
    <x v="0"/>
    <x v="0"/>
    <x v="0"/>
  </r>
  <r>
    <n v="2000007538"/>
    <s v="PLANO MISTO DE BENEFÍCIOS PREVIDENCIÁRIOS N° 1"/>
    <s v="PLANO MISTO"/>
    <x v="1"/>
    <x v="11"/>
    <n v="4836"/>
    <s v="ATIVO - EM EXTINÇÃO"/>
    <x v="2"/>
    <x v="1"/>
    <x v="0"/>
  </r>
  <r>
    <n v="2000007783"/>
    <s v="PLANO MISTO DE BENEFÍCIOS DA FCEMG / SESC-MG / SENAC-MG"/>
    <s v="PB MISTO Nº 007 - SISTEMA FCEMG"/>
    <x v="2"/>
    <x v="69"/>
    <n v="678"/>
    <s v="ATIVO - EM FUNCIONAMENTO"/>
    <x v="2"/>
    <x v="2"/>
    <x v="0"/>
  </r>
  <r>
    <n v="2000007856"/>
    <s v="PLANO DE BENEFÍCIOS PREVIDENCIÁRIOS COHAPREV"/>
    <s v="COHAPREV"/>
    <x v="2"/>
    <x v="124"/>
    <n v="270"/>
    <s v="ATIVO - EM FUNCIONAMENTO"/>
    <x v="2"/>
    <x v="1"/>
    <x v="0"/>
  </r>
  <r>
    <n v="2000008038"/>
    <s v="PLANO DE BENEFÍCIOS II"/>
    <s v="PLANO MISTO"/>
    <x v="2"/>
    <x v="67"/>
    <n v="1871"/>
    <s v="ATIVO - EM FUNCIONAMENTO"/>
    <x v="2"/>
    <x v="3"/>
    <x v="0"/>
  </r>
  <r>
    <n v="2000008119"/>
    <s v="PLANO DE APOSENTADORIA DE CONTRIBUIÇÃO VARIÁVEL"/>
    <s v="PACV"/>
    <x v="2"/>
    <x v="76"/>
    <n v="21861"/>
    <s v="ATIVO - EM FUNCIONAMENTO"/>
    <x v="1"/>
    <x v="1"/>
    <x v="0"/>
  </r>
  <r>
    <n v="2000008283"/>
    <s v="PLANO DE BENEFÍCIOS VALIAPREV"/>
    <s v="PLANO VALIAPREV"/>
    <x v="2"/>
    <x v="6"/>
    <n v="74870"/>
    <s v="ATIVO - EM FUNCIONAMENTO"/>
    <x v="2"/>
    <x v="0"/>
    <x v="0"/>
  </r>
  <r>
    <n v="2000008429"/>
    <s v="PLANO MISTO DE BENEFÍCIOS"/>
    <s v="AMAZONVIDA"/>
    <x v="2"/>
    <x v="72"/>
    <n v="192"/>
    <s v="ATIVO - EM EXTINÇÃO"/>
    <x v="1"/>
    <x v="3"/>
    <x v="19"/>
  </r>
  <r>
    <n v="2001000138"/>
    <s v="PLANO MISTO DE BENEFÍCIOS PREVIDENCIÁRIOS Nº 01 DO SENAI - BA"/>
    <s v="SENAI - BA"/>
    <x v="1"/>
    <x v="44"/>
    <n v="4545"/>
    <s v="ATIVO - EM FUNCIONAMENTO"/>
    <x v="2"/>
    <x v="1"/>
    <x v="0"/>
  </r>
  <r>
    <n v="2001000383"/>
    <s v="PLANO CORRENTE DE CONTRIBUIÇÃO DEFINIDA"/>
    <s v="CD"/>
    <x v="1"/>
    <x v="44"/>
    <n v="4003"/>
    <s v="ATIVO - EM FUNCIONAMENTO"/>
    <x v="2"/>
    <x v="1"/>
    <x v="0"/>
  </r>
  <r>
    <n v="2001000618"/>
    <s v="PLANO DE BENEFÍCIOS CHEMPREV"/>
    <s v="CHEMPREV"/>
    <x v="1"/>
    <x v="73"/>
    <n v="618"/>
    <s v="ATIVO - EM FUNCIONAMENTO"/>
    <x v="2"/>
    <x v="1"/>
    <x v="0"/>
  </r>
  <r>
    <n v="2001000774"/>
    <s v="PLANO DE APOSENTADORIA DA RTM"/>
    <s v="PLANO DA RTM"/>
    <x v="1"/>
    <x v="146"/>
    <n v="241"/>
    <s v="ATIVO - EM FUNCIONAMENTO"/>
    <x v="2"/>
    <x v="1"/>
    <x v="0"/>
  </r>
  <r>
    <n v="2001000847"/>
    <s v="PLANO DE BENEFÍCIOS COSUEL PREV"/>
    <s v="COSUEL"/>
    <x v="2"/>
    <x v="124"/>
    <n v="4198"/>
    <s v="ATIVO - EM FUNCIONAMENTO"/>
    <x v="2"/>
    <x v="1"/>
    <x v="0"/>
  </r>
  <r>
    <n v="2001001118"/>
    <s v="PLANO DE BENEFÍCIOS ARM PREV"/>
    <s v="ARM PREV"/>
    <x v="2"/>
    <x v="66"/>
    <n v="2235"/>
    <s v="ATIVO - EM FUNCIONAMENTO"/>
    <x v="2"/>
    <x v="1"/>
    <x v="0"/>
  </r>
  <r>
    <n v="2001001665"/>
    <s v="PLANO DE BENEFÍCIOS KIRTON PREV"/>
    <s v="KIRTON PREV"/>
    <x v="1"/>
    <x v="44"/>
    <n v="4"/>
    <e v="#N/A"/>
    <x v="0"/>
    <x v="1"/>
    <x v="0"/>
  </r>
  <r>
    <n v="2001001738"/>
    <s v="PLANO DE BENEFÍCIOS DE CONTRIBUIÇÃO DEFINIDA - PAI-CD"/>
    <s v="PAI-CD"/>
    <x v="1"/>
    <x v="38"/>
    <n v="13358"/>
    <s v="ATIVO - EM FUNCIONAMENTO"/>
    <x v="2"/>
    <x v="3"/>
    <x v="0"/>
  </r>
  <r>
    <n v="2001001983"/>
    <s v="PLANO DE BENEFÍCIOS SUPLEMENTAR CAMPARI-PREV"/>
    <s v="CAMPARI SUPL."/>
    <x v="1"/>
    <x v="146"/>
    <n v="879"/>
    <s v="ATIVO - EM FUNCIONAMENTO"/>
    <x v="2"/>
    <x v="1"/>
    <x v="0"/>
  </r>
  <r>
    <n v="2001002092"/>
    <s v="PLANO STARRETT DE BENEFICIOS"/>
    <s v="STARRETT"/>
    <x v="1"/>
    <x v="111"/>
    <n v="1038"/>
    <s v="ATIVO - EM FUNCIONAMENTO"/>
    <x v="2"/>
    <x v="1"/>
    <x v="0"/>
  </r>
  <r>
    <n v="2001002165"/>
    <s v="PLANO DE APOSENTADORIA DE CONTRIBUIÇÃO DEFINIDA"/>
    <s v="CD"/>
    <x v="2"/>
    <x v="59"/>
    <n v="16285"/>
    <s v="ATIVO - EM EXTINÇÃO"/>
    <x v="1"/>
    <x v="1"/>
    <x v="0"/>
  </r>
  <r>
    <n v="2001002238"/>
    <s v="PLANO SALDADO DE BENEFÍCIOS"/>
    <s v="BS"/>
    <x v="0"/>
    <x v="59"/>
    <n v="3612"/>
    <s v="ATIVO - EM EXTINÇÃO"/>
    <x v="1"/>
    <x v="1"/>
    <x v="0"/>
  </r>
  <r>
    <n v="2001002483"/>
    <s v="PLANO DE BENEFÍCIOS II"/>
    <s v="PB II"/>
    <x v="2"/>
    <x v="25"/>
    <n v="965"/>
    <s v="ATIVO - EM FUNCIONAMENTO"/>
    <x v="1"/>
    <x v="3"/>
    <x v="5"/>
  </r>
  <r>
    <n v="2001002629"/>
    <s v="BT COUNICATION LTDA"/>
    <s v="BT"/>
    <x v="1"/>
    <x v="44"/>
    <n v="5"/>
    <e v="#N/A"/>
    <x v="0"/>
    <x v="1"/>
    <x v="0"/>
  </r>
  <r>
    <n v="2002000174"/>
    <s v="PLANO DE BENEFÍCIOS D"/>
    <s v="PLANO D"/>
    <x v="2"/>
    <x v="179"/>
    <n v="3240"/>
    <s v="ATIVO - EM FUNCIONAMENTO"/>
    <x v="2"/>
    <x v="3"/>
    <x v="0"/>
  </r>
  <r>
    <n v="2002000247"/>
    <s v="PLANO DE BENEFICIOS II"/>
    <s v="PLANO II"/>
    <x v="2"/>
    <x v="68"/>
    <n v="1270"/>
    <s v="ATIVO - EM EXTINÇÃO"/>
    <x v="2"/>
    <x v="3"/>
    <x v="0"/>
  </r>
  <r>
    <n v="2002000311"/>
    <s v="PLANO DE CONTRIBUIÇÃO DEFINIDA"/>
    <s v="PLANO CD"/>
    <x v="2"/>
    <x v="3"/>
    <n v="8619"/>
    <s v="ATIVO - EM EXTINÇÃO"/>
    <x v="1"/>
    <x v="0"/>
    <x v="0"/>
  </r>
  <r>
    <n v="2002000492"/>
    <s v="PLANO ALESAT"/>
    <s v="ALESAT"/>
    <x v="1"/>
    <x v="2"/>
    <n v="7418"/>
    <s v="ATIVO - EM FUNCIONAMENTO"/>
    <x v="1"/>
    <x v="0"/>
    <x v="0"/>
  </r>
  <r>
    <n v="2002000565"/>
    <s v="PLANO DE BENEFÍCIOS TRENSURB PREV CD"/>
    <s v="TRENSURB PREV CD"/>
    <x v="2"/>
    <x v="124"/>
    <n v="645"/>
    <s v="ATIVO - EM FUNCIONAMENTO"/>
    <x v="2"/>
    <x v="1"/>
    <x v="0"/>
  </r>
  <r>
    <n v="2002000638"/>
    <s v="PLANO DE BENEFÍCIOS MULTIFUTURO I"/>
    <s v="MULTIFUTURO I"/>
    <x v="2"/>
    <x v="34"/>
    <n v="10179"/>
    <s v="ATIVO - EM FUNCIONAMENTO"/>
    <x v="1"/>
    <x v="1"/>
    <x v="10"/>
  </r>
  <r>
    <n v="2002000719"/>
    <s v="PLANO DE BENEFÍCIOS EBC PREV"/>
    <s v="EBC PREV"/>
    <x v="2"/>
    <x v="124"/>
    <n v="1632"/>
    <s v="ATIVO - EM FUNCIONAMENTO"/>
    <x v="2"/>
    <x v="1"/>
    <x v="0"/>
  </r>
  <r>
    <n v="2002000883"/>
    <s v="PLANO DE PREVIDÊNCIA TRIUNFO"/>
    <s v="PLANO TRIUNFO VIDA"/>
    <x v="1"/>
    <x v="2"/>
    <n v="0"/>
    <e v="#N/A"/>
    <x v="0"/>
    <x v="0"/>
    <x v="0"/>
  </r>
  <r>
    <n v="2002000956"/>
    <s v="PLANO PREV-RENDA"/>
    <s v="PREV-RENDA"/>
    <x v="1"/>
    <x v="111"/>
    <n v="2572"/>
    <s v="ATIVO - EM FUNCIONAMENTO"/>
    <x v="2"/>
    <x v="1"/>
    <x v="47"/>
  </r>
  <r>
    <n v="2002001065"/>
    <s v="PLANO DE CONTRIBUIÇÃO VARIÁVEL METROFOR"/>
    <s v="PLANO METROFOR"/>
    <x v="2"/>
    <x v="19"/>
    <n v="808"/>
    <s v="ATIVO - EM FUNCIONAMENTO"/>
    <x v="1"/>
    <x v="1"/>
    <x v="0"/>
  </r>
  <r>
    <n v="2002001138"/>
    <s v="PLANO DE APOSENTADORIA CSL"/>
    <s v="CSL"/>
    <x v="1"/>
    <x v="73"/>
    <n v="204"/>
    <s v="ATIVO - EM FUNCIONAMENTO"/>
    <x v="2"/>
    <x v="1"/>
    <x v="0"/>
  </r>
  <r>
    <n v="2002001456"/>
    <s v="PLANO DE BENEFÍCIOS CEEEPREV"/>
    <s v="CEEEPREV"/>
    <x v="1"/>
    <x v="41"/>
    <n v="9362"/>
    <s v="ATIVO - EM FUNCIONAMENTO"/>
    <x v="2"/>
    <x v="1"/>
    <x v="0"/>
  </r>
  <r>
    <n v="2002001529"/>
    <s v="PLANO DE BENEFÍCIOS Nº 01"/>
    <s v="PREVIG"/>
    <x v="0"/>
    <x v="201"/>
    <n v="744"/>
    <s v="ATIVO - EM EXTINÇÃO"/>
    <x v="2"/>
    <x v="3"/>
    <x v="0"/>
  </r>
  <r>
    <n v="2002001618"/>
    <s v="PLANO DE APOSENTADORIA VERAPREV"/>
    <s v="VERAPREV"/>
    <x v="1"/>
    <x v="44"/>
    <n v="1903"/>
    <s v="ATIVO - EM FUNCIONAMENTO"/>
    <x v="2"/>
    <x v="1"/>
    <x v="0"/>
  </r>
  <r>
    <n v="2002001847"/>
    <s v="PLANO DE APOSENTADORIA MBPREV"/>
    <s v="MBPREV"/>
    <x v="2"/>
    <x v="202"/>
    <n v="13897"/>
    <s v="ATIVO - EM FUNCIONAMENTO"/>
    <x v="2"/>
    <x v="3"/>
    <x v="0"/>
  </r>
  <r>
    <n v="2002001911"/>
    <s v="PLANO IBPPREV ASSOCIADOS"/>
    <s v="PLANO IBPPREV ASSOCIADOS"/>
    <x v="1"/>
    <x v="2"/>
    <n v="618"/>
    <s v="ATIVO - EM FUNCIONAMENTO"/>
    <x v="1"/>
    <x v="0"/>
    <x v="0"/>
  </r>
  <r>
    <n v="2002002029"/>
    <s v="PLANO DE BENEFÍCIOS TIMPREV - NORDESTE"/>
    <s v="TIMPREV-NORDESTE"/>
    <x v="1"/>
    <x v="111"/>
    <n v="236"/>
    <s v="ATIVO - EM FUNCIONAMENTO"/>
    <x v="2"/>
    <x v="1"/>
    <x v="0"/>
  </r>
  <r>
    <n v="2002002118"/>
    <s v="PLANO DE BENEFÍCIOS TIMPREV SUL"/>
    <s v="TIMPREV-SUL"/>
    <x v="1"/>
    <x v="111"/>
    <n v="274"/>
    <s v="ATIVO - EM FUNCIONAMENTO"/>
    <x v="2"/>
    <x v="1"/>
    <x v="0"/>
  </r>
  <r>
    <n v="2002002411"/>
    <s v="PLANO DE PREVIDÊNCIA COMPLEMENTAR UNILEVERPREV"/>
    <s v="PLANO DE APOSENTADORIA"/>
    <x v="1"/>
    <x v="74"/>
    <n v="15119"/>
    <s v="ATIVO - EM FUNCIONAMENTO"/>
    <x v="2"/>
    <x v="3"/>
    <x v="0"/>
  </r>
  <r>
    <n v="2002002665"/>
    <s v="PLANO DE BENEFÍCIOS I - NORDESTE"/>
    <s v="PLANO I - NORDESTE"/>
    <x v="2"/>
    <x v="78"/>
    <n v="29"/>
    <e v="#N/A"/>
    <x v="0"/>
    <x v="4"/>
    <x v="0"/>
  </r>
  <r>
    <n v="2002002738"/>
    <s v="PLANO DE BENEFÍCIOS I - RIO SUL"/>
    <s v="PLANO I - RIO SUL"/>
    <x v="2"/>
    <x v="78"/>
    <n v="197"/>
    <e v="#N/A"/>
    <x v="0"/>
    <x v="4"/>
    <x v="0"/>
  </r>
  <r>
    <n v="2002002819"/>
    <s v="PLANO DE BENEFÍCIOS I - SATA"/>
    <s v="PLANO I - SATA"/>
    <x v="2"/>
    <x v="78"/>
    <n v="585"/>
    <e v="#N/A"/>
    <x v="0"/>
    <x v="4"/>
    <x v="0"/>
  </r>
  <r>
    <n v="2002003238"/>
    <s v="PLANO DE BENEFÍCIOS II - FRB"/>
    <s v="PLANO II - FRB"/>
    <x v="2"/>
    <x v="78"/>
    <n v="269"/>
    <e v="#N/A"/>
    <x v="0"/>
    <x v="4"/>
    <x v="0"/>
  </r>
  <r>
    <n v="2002003483"/>
    <s v="PLANO DE BENEFÍCIOS II - RIO SUL"/>
    <s v="PLANO II - RIO SUL"/>
    <x v="2"/>
    <x v="78"/>
    <n v="163"/>
    <e v="#N/A"/>
    <x v="0"/>
    <x v="4"/>
    <x v="0"/>
  </r>
  <r>
    <n v="2002003556"/>
    <s v="PLANO DE BENEFÍCIOS II - SATA"/>
    <s v="PLANO II - SATA"/>
    <x v="2"/>
    <x v="78"/>
    <n v="2309"/>
    <e v="#N/A"/>
    <x v="0"/>
    <x v="4"/>
    <x v="0"/>
  </r>
  <r>
    <n v="2002003718"/>
    <s v="PLANO DE BENEFÍCIOS II - VARIGLOG"/>
    <s v="PLANO II - VARIGLOG"/>
    <x v="2"/>
    <x v="78"/>
    <n v="967"/>
    <e v="#N/A"/>
    <x v="0"/>
    <x v="4"/>
    <x v="0"/>
  </r>
  <r>
    <n v="2002003874"/>
    <s v="PLANO DE BENEFÍCIOS TAPMEPREV"/>
    <s v="PLANO TAPMEPREV"/>
    <x v="2"/>
    <x v="2"/>
    <n v="5777"/>
    <s v="ATIVO - EM RETIRADA DE PATROCÍNIO"/>
    <x v="1"/>
    <x v="0"/>
    <x v="0"/>
  </r>
  <r>
    <n v="2002003947"/>
    <s v="PLANO TELEBRASPREV"/>
    <s v="TELEBRASPREV"/>
    <x v="2"/>
    <x v="135"/>
    <n v="902"/>
    <s v="ATIVO - EM EXTINÇÃO"/>
    <x v="2"/>
    <x v="1"/>
    <x v="0"/>
  </r>
  <r>
    <n v="2002004129"/>
    <s v="PLANO DE BENEFÍCIOS CARREFOURPREV"/>
    <s v="CARREFOURPREV"/>
    <x v="2"/>
    <x v="203"/>
    <n v="82850"/>
    <s v="ATIVO - EM FUNCIONAMENTO"/>
    <x v="2"/>
    <x v="3"/>
    <x v="48"/>
  </r>
  <r>
    <n v="2002004218"/>
    <s v="PLANO DE BENEFÍCIOS I - VARIG"/>
    <s v="PLANO I - VARIG"/>
    <x v="2"/>
    <x v="78"/>
    <n v="12523"/>
    <e v="#N/A"/>
    <x v="0"/>
    <x v="4"/>
    <x v="0"/>
  </r>
  <r>
    <n v="2002004374"/>
    <s v="PLANO DE BENEFÍCIOS II - TROPICAL"/>
    <s v="PLANO II - TROPICAL"/>
    <x v="2"/>
    <x v="78"/>
    <n v="3781"/>
    <e v="#N/A"/>
    <x v="0"/>
    <x v="4"/>
    <x v="0"/>
  </r>
  <r>
    <n v="2002004447"/>
    <s v="PLANO DE BENEFÍCIOS II - VARIG"/>
    <s v="PLANO II - VARIG"/>
    <x v="2"/>
    <x v="78"/>
    <n v="16068"/>
    <e v="#N/A"/>
    <x v="0"/>
    <x v="4"/>
    <x v="0"/>
  </r>
  <r>
    <n v="2002004692"/>
    <s v="PLANO DE BENEFÍCIOS MULTIFUTURO II"/>
    <s v="MULTIFUTURO II"/>
    <x v="2"/>
    <x v="34"/>
    <n v="744"/>
    <s v="ATIVO - EM FUNCIONAMENTO"/>
    <x v="1"/>
    <x v="1"/>
    <x v="0"/>
  </r>
  <r>
    <n v="2002004765"/>
    <s v="PLANO POSTALPREV"/>
    <s v="POSTALPREV"/>
    <x v="2"/>
    <x v="64"/>
    <n v="166827"/>
    <s v="ATIVO - EM FUNCIONAMENTO"/>
    <x v="1"/>
    <x v="0"/>
    <x v="0"/>
  </r>
  <r>
    <n v="2002004838"/>
    <s v="PLANO DE CONTRIBUIÇÃO DEFINIDA"/>
    <s v="PCD"/>
    <x v="1"/>
    <x v="47"/>
    <n v="1930"/>
    <s v="ATIVO - EM FUNCIONAMENTO"/>
    <x v="1"/>
    <x v="3"/>
    <x v="15"/>
  </r>
  <r>
    <n v="2003000119"/>
    <s v="PLANO DE BENEFÍCIOS ERNST &amp; YOUNG"/>
    <s v="ERNST"/>
    <x v="0"/>
    <x v="44"/>
    <n v="466"/>
    <s v="ATIVO - EM EXTINÇÃO"/>
    <x v="2"/>
    <x v="1"/>
    <x v="0"/>
  </r>
  <r>
    <n v="2003000283"/>
    <s v="PLANO DE BENEFÍCIOS FUVATES PREV CD"/>
    <s v="FUVATES PREV CD"/>
    <x v="1"/>
    <x v="124"/>
    <n v="1625"/>
    <s v="ATIVO - EM FUNCIONAMENTO"/>
    <x v="2"/>
    <x v="1"/>
    <x v="0"/>
  </r>
  <r>
    <n v="2003000747"/>
    <s v="PLANO DE BENEFÍCIOS SEESPPREV"/>
    <s v="SEESPPREV"/>
    <x v="1"/>
    <x v="124"/>
    <n v="131"/>
    <s v="ATIVO - EM FUNCIONAMENTO"/>
    <x v="2"/>
    <x v="1"/>
    <x v="0"/>
  </r>
  <r>
    <n v="2003000992"/>
    <s v="PLANO LOSANGO PREVMAIS"/>
    <s v="PREVIMAIS"/>
    <x v="2"/>
    <x v="128"/>
    <n v="61"/>
    <e v="#N/A"/>
    <x v="0"/>
    <x v="2"/>
    <x v="0"/>
  </r>
  <r>
    <n v="2003001174"/>
    <s v="PLANO DE BENEFÍCIOS ADISSEO"/>
    <s v="ADISSEO"/>
    <x v="1"/>
    <x v="44"/>
    <n v="146"/>
    <s v="ATIVO - EM FUNCIONAMENTO"/>
    <x v="2"/>
    <x v="1"/>
    <x v="0"/>
  </r>
  <r>
    <n v="2003001247"/>
    <s v="APABA"/>
    <s v="APABA"/>
    <x v="0"/>
    <x v="44"/>
    <n v="1353"/>
    <s v="ATIVO - EM EXTINÇÃO"/>
    <x v="2"/>
    <x v="1"/>
    <x v="49"/>
  </r>
  <r>
    <n v="2003001311"/>
    <s v="PLANO CRMPREV"/>
    <s v="CRMPREV"/>
    <x v="1"/>
    <x v="41"/>
    <n v="584"/>
    <s v="ATIVO - EM FUNCIONAMENTO"/>
    <x v="2"/>
    <x v="1"/>
    <x v="0"/>
  </r>
  <r>
    <n v="2003001565"/>
    <s v="PLANO DE BENEFÍCIOS CSG PREV"/>
    <s v="CSG PREV"/>
    <x v="1"/>
    <x v="44"/>
    <n v="1"/>
    <e v="#N/A"/>
    <x v="0"/>
    <x v="1"/>
    <x v="0"/>
  </r>
  <r>
    <n v="2003001638"/>
    <s v="PLANO DE BENEFÍCIOS FUMEC PREV"/>
    <s v="FUMEC PREV"/>
    <x v="2"/>
    <x v="124"/>
    <n v="314"/>
    <s v="ATIVO - EM FUNCIONAMENTO"/>
    <x v="2"/>
    <x v="1"/>
    <x v="0"/>
  </r>
  <r>
    <n v="2003001719"/>
    <s v="PLANO RIO POLÍMEROS"/>
    <s v="RIO POLÍMEROS"/>
    <x v="1"/>
    <x v="111"/>
    <n v="0"/>
    <e v="#N/A"/>
    <x v="0"/>
    <x v="1"/>
    <x v="0"/>
  </r>
  <r>
    <n v="2003001956"/>
    <s v="PLANO PREVIDENCIAL B"/>
    <s v="PLANO B"/>
    <x v="2"/>
    <x v="13"/>
    <n v="896"/>
    <s v="ATIVO - EM FUNCIONAMENTO"/>
    <x v="2"/>
    <x v="3"/>
    <x v="2"/>
  </r>
  <r>
    <n v="2003002138"/>
    <s v="PLANO PETROS BRASKEM"/>
    <s v="PLANO PETROS BRASKEM"/>
    <x v="0"/>
    <x v="2"/>
    <n v="0"/>
    <e v="#N/A"/>
    <x v="0"/>
    <x v="0"/>
    <x v="0"/>
  </r>
  <r>
    <n v="2003002219"/>
    <s v="PLANO PETROS COPESUL"/>
    <s v="PLANO PETROS COPESUL"/>
    <x v="0"/>
    <x v="2"/>
    <n v="2"/>
    <e v="#N/A"/>
    <x v="0"/>
    <x v="0"/>
    <x v="0"/>
  </r>
  <r>
    <n v="2003002383"/>
    <s v="PLANO PETROS NITRIFLEX/ARLANXEO"/>
    <s v="PLANO PETROS NITRIFLEX/ARLANXEO"/>
    <x v="0"/>
    <x v="2"/>
    <n v="338"/>
    <s v="ATIVO - EM EXTINÇÃO"/>
    <x v="1"/>
    <x v="0"/>
    <x v="0"/>
  </r>
  <r>
    <n v="2003002456"/>
    <s v="PLANO ARLANXEO PREV"/>
    <s v="PLANO ARLANXEO PREV"/>
    <x v="0"/>
    <x v="2"/>
    <n v="3276"/>
    <s v="ATIVO - EM EXTINÇÃO"/>
    <x v="1"/>
    <x v="0"/>
    <x v="0"/>
  </r>
  <r>
    <n v="2003002529"/>
    <s v="PLANO PETROS PQU"/>
    <s v="PLANO PETROS PQU"/>
    <x v="0"/>
    <x v="2"/>
    <n v="1"/>
    <e v="#N/A"/>
    <x v="0"/>
    <x v="0"/>
    <x v="0"/>
  </r>
  <r>
    <n v="2003002618"/>
    <s v="PLANO PETROS ULTRAFERTIL"/>
    <s v="PLANO PETROS ULTRAFERTIL"/>
    <x v="0"/>
    <x v="2"/>
    <n v="2872"/>
    <s v="ATIVO - EM EXTINÇÃO"/>
    <x v="1"/>
    <x v="0"/>
    <x v="0"/>
  </r>
  <r>
    <n v="2003002911"/>
    <s v="PLANO DE BENEFÍCIOS DSM"/>
    <s v="DSM"/>
    <x v="1"/>
    <x v="73"/>
    <n v="1485"/>
    <s v="ATIVO - EM FUNCIONAMENTO"/>
    <x v="2"/>
    <x v="1"/>
    <x v="0"/>
  </r>
  <r>
    <n v="2003003029"/>
    <s v="PLANO DE BENEFÍCIOS ADP PREV"/>
    <s v="ADPREV"/>
    <x v="1"/>
    <x v="73"/>
    <n v="8890"/>
    <s v="ATIVO - EM FUNCIONAMENTO"/>
    <x v="2"/>
    <x v="1"/>
    <x v="0"/>
  </r>
  <r>
    <n v="2004000147"/>
    <s v="PLANO DE BENEFÍCIOS PCV"/>
    <s v="PCV"/>
    <x v="2"/>
    <x v="204"/>
    <n v="3020"/>
    <s v="ATIVO - EM FUNCIONAMENTO"/>
    <x v="1"/>
    <x v="2"/>
    <x v="0"/>
  </r>
  <r>
    <n v="2004000211"/>
    <s v="PLANO MISTO DE BENEFÍCIO DE BENEFÍCIOS CESAMA"/>
    <s v="CESAMA"/>
    <x v="2"/>
    <x v="66"/>
    <n v="343"/>
    <s v="ATIVO - EM FUNCIONAMENTO"/>
    <x v="2"/>
    <x v="1"/>
    <x v="0"/>
  </r>
  <r>
    <n v="2004000392"/>
    <s v="INDUSPREV - FIESP"/>
    <s v="INDUSPREV - FIESP"/>
    <x v="2"/>
    <x v="44"/>
    <n v="1032"/>
    <s v="ATIVO - EM FUNCIONAMENTO"/>
    <x v="2"/>
    <x v="1"/>
    <x v="0"/>
  </r>
  <r>
    <n v="2004000465"/>
    <s v="INDUSPREV - SENAI/SP"/>
    <s v="INDUSPREV - SENAI/SP"/>
    <x v="2"/>
    <x v="44"/>
    <n v="13495"/>
    <s v="ATIVO - EM FUNCIONAMENTO"/>
    <x v="2"/>
    <x v="1"/>
    <x v="0"/>
  </r>
  <r>
    <n v="2004000538"/>
    <s v="INDUSPREV - SESI/SP"/>
    <s v="INDUSPREV - SESI/SP"/>
    <x v="2"/>
    <x v="44"/>
    <n v="17428"/>
    <s v="ATIVO - EM FUNCIONAMENTO"/>
    <x v="2"/>
    <x v="1"/>
    <x v="0"/>
  </r>
  <r>
    <n v="2004000929"/>
    <s v="PLANO CELPREV AMAZÔNIA"/>
    <s v="CELPREV AMAZÔNIA"/>
    <x v="1"/>
    <x v="195"/>
    <n v="176"/>
    <s v="ATIVO - EM EXTINÇÃO"/>
    <x v="2"/>
    <x v="1"/>
    <x v="0"/>
  </r>
  <r>
    <n v="2004001356"/>
    <s v="PLANO SIMEPREV"/>
    <s v="SIMEPREV"/>
    <x v="1"/>
    <x v="2"/>
    <n v="63"/>
    <s v="ATIVO - EM FUNCIONAMENTO"/>
    <x v="1"/>
    <x v="0"/>
    <x v="0"/>
  </r>
  <r>
    <n v="2004001518"/>
    <s v="PLANO DE BENEFÍCIOS AIR FRANCE II"/>
    <s v="AIR FRANCE - PLANO II"/>
    <x v="1"/>
    <x v="44"/>
    <n v="277"/>
    <s v="ATIVO - EM FUNCIONAMENTO"/>
    <x v="2"/>
    <x v="1"/>
    <x v="0"/>
  </r>
  <r>
    <n v="2004001747"/>
    <s v="PLANO COPESUL DE PREVIDÊNCIA"/>
    <s v="PLANO COPESULPREV"/>
    <x v="1"/>
    <x v="2"/>
    <n v="0"/>
    <e v="#N/A"/>
    <x v="0"/>
    <x v="0"/>
    <x v="0"/>
  </r>
  <r>
    <n v="2004001992"/>
    <s v="PLANO DE APOSENTADORIA CYAMPREV"/>
    <s v="CYAMPREV"/>
    <x v="1"/>
    <x v="205"/>
    <n v="4301"/>
    <s v="ATIVO - EM EXTINÇÃO"/>
    <x v="2"/>
    <x v="3"/>
    <x v="0"/>
  </r>
  <r>
    <n v="2004002018"/>
    <s v="PLANO DE BENEFICIOS PEPSICO"/>
    <s v="PREV PEPSICO"/>
    <x v="2"/>
    <x v="206"/>
    <n v="28112"/>
    <s v="ATIVO - EM FUNCIONAMENTO"/>
    <x v="2"/>
    <x v="2"/>
    <x v="0"/>
  </r>
  <r>
    <n v="2004002174"/>
    <s v="PLANO DE BENEFÍCIOS TECNOPREV"/>
    <s v="TECNOPREV"/>
    <x v="1"/>
    <x v="124"/>
    <n v="127679"/>
    <s v="ATIVO - EM FUNCIONAMENTO"/>
    <x v="2"/>
    <x v="1"/>
    <x v="0"/>
  </r>
  <r>
    <n v="2004002311"/>
    <s v="PLANO DE PREVIDÊNCIA DO IBA"/>
    <s v="PLANO IBAPREV"/>
    <x v="1"/>
    <x v="2"/>
    <n v="1485"/>
    <s v="ATIVO - EM TRANSFERÊNCIA DE GERENCIAMENTO"/>
    <x v="2"/>
    <x v="0"/>
    <x v="0"/>
  </r>
  <r>
    <n v="2004002311"/>
    <s v="PLANO DE PREVIDÊNCIA DO IBA"/>
    <s v="PLANO IBAPREV"/>
    <x v="1"/>
    <x v="132"/>
    <n v="1098"/>
    <s v="ATIVO - EM TRANSFERÊNCIA DE GERENCIAMENTO"/>
    <x v="2"/>
    <x v="3"/>
    <x v="0"/>
  </r>
  <r>
    <n v="2004002492"/>
    <s v="PLANO DE BENEFÍCIOS PREVIG"/>
    <s v="PREVIG"/>
    <x v="1"/>
    <x v="201"/>
    <n v="4551"/>
    <s v="ATIVO - EM FUNCIONAMENTO"/>
    <x v="2"/>
    <x v="3"/>
    <x v="0"/>
  </r>
  <r>
    <n v="2004002565"/>
    <s v="PLANO DE PREVIDÊNCIA CULTURAPREV"/>
    <s v="PLANO CULTURAPREV"/>
    <x v="1"/>
    <x v="2"/>
    <n v="2072"/>
    <s v="ATIVO - EM FUNCIONAMENTO"/>
    <x v="1"/>
    <x v="0"/>
    <x v="0"/>
  </r>
  <r>
    <n v="2004002638"/>
    <s v="PLANO MISTO DE BENEFÍCIOS PREVIDENCIÁRIOS DOS TRABALHADORES DA SANASA"/>
    <s v="PLANO MISTO SANASA"/>
    <x v="2"/>
    <x v="2"/>
    <n v="7901"/>
    <s v="ATIVO - EM FUNCIONAMENTO"/>
    <x v="1"/>
    <x v="0"/>
    <x v="0"/>
  </r>
  <r>
    <n v="2004002711"/>
    <s v="PLANO DE BENEFÍCIOS PREVIDENCIÁRIOS DO SISTEMA UNICRED"/>
    <s v="PLANO PRECAVER"/>
    <x v="1"/>
    <x v="207"/>
    <n v="246639"/>
    <s v="ATIVO - EM FUNCIONAMENTO"/>
    <x v="2"/>
    <x v="1"/>
    <x v="0"/>
  </r>
  <r>
    <n v="2004002883"/>
    <s v="PLANO DE BENEFÍCIOS SEBRAEPREV"/>
    <s v="SEBRAEPREV"/>
    <x v="1"/>
    <x v="208"/>
    <n v="15241"/>
    <s v="ATIVO - EM FUNCIONAMENTO"/>
    <x v="2"/>
    <x v="3"/>
    <x v="0"/>
  </r>
  <r>
    <n v="2004002956"/>
    <s v="PLANO DE BENEFICIOS PREVIDENCIARIOS DO ADVOGADO-PBPA"/>
    <s v="PBPA"/>
    <x v="1"/>
    <x v="209"/>
    <n v="23378"/>
    <s v="ATIVO - EM FUNCIONAMENTO"/>
    <x v="2"/>
    <x v="2"/>
    <x v="0"/>
  </r>
  <r>
    <n v="2004003065"/>
    <s v="PLANO DE BENEFÍCIOS PREVIDENCIÁRIOS DO ADVOGADO"/>
    <s v="PBPA"/>
    <x v="1"/>
    <x v="210"/>
    <n v="29864"/>
    <s v="ATIVO - EM FUNCIONAMENTO"/>
    <x v="2"/>
    <x v="3"/>
    <x v="0"/>
  </r>
  <r>
    <n v="2004003138"/>
    <s v="PLANO DE BENEFÍCIOS AIR FRANCE I"/>
    <s v="AIR FRANCE - PLANO I"/>
    <x v="0"/>
    <x v="44"/>
    <n v="32"/>
    <s v="ATIVO - EM FUNCIONAMENTO"/>
    <x v="2"/>
    <x v="1"/>
    <x v="0"/>
  </r>
  <r>
    <n v="2005000183"/>
    <s v="PLANO DE APOSENTADORIA CYAMPREV II"/>
    <s v="CYAMPREV II"/>
    <x v="1"/>
    <x v="205"/>
    <n v="22311"/>
    <s v="ATIVO - EM EXTINÇÃO"/>
    <x v="2"/>
    <x v="3"/>
    <x v="0"/>
  </r>
  <r>
    <n v="2005000256"/>
    <s v="PLANO DE BENEFÍCIOS CAERN PREV"/>
    <s v="CAERN PREV"/>
    <x v="2"/>
    <x v="124"/>
    <n v="1315"/>
    <s v="ATIVO - EM FUNCIONAMENTO"/>
    <x v="2"/>
    <x v="1"/>
    <x v="0"/>
  </r>
  <r>
    <n v="2005000329"/>
    <s v="PLANO DE BENEFÍCIOS SENGE PREVIDÊNCIA"/>
    <s v="SENGE PREVIDÊNCIA"/>
    <x v="1"/>
    <x v="41"/>
    <n v="196"/>
    <s v="ATIVO - EM FUNCIONAMENTO"/>
    <x v="2"/>
    <x v="1"/>
    <x v="0"/>
  </r>
  <r>
    <n v="2005000411"/>
    <s v="PLANO DE PREVIDÊNCIA CROPREV"/>
    <s v="PLANO CROPREV"/>
    <x v="1"/>
    <x v="2"/>
    <n v="2399"/>
    <s v="ATIVO - EM FUNCIONAMENTO"/>
    <x v="1"/>
    <x v="0"/>
    <x v="0"/>
  </r>
  <r>
    <n v="2005000647"/>
    <s v="PLANO MULTIPATROCINADO DE CONTRIBUIÇÃO DEFINIDA"/>
    <s v="VIVA EMPRESARIAL"/>
    <x v="1"/>
    <x v="132"/>
    <n v="8268"/>
    <s v="ATIVO - EM FUNCIONAMENTO"/>
    <x v="2"/>
    <x v="3"/>
    <x v="0"/>
  </r>
  <r>
    <n v="2005000711"/>
    <s v="PLANO DE PREVIDÊNCIA  SINDICATO DOS MÉDICOS DO RIO  JANEIRO"/>
    <s v="PLANO SINMED/RJ"/>
    <x v="1"/>
    <x v="2"/>
    <n v="189"/>
    <s v="ATIVO - EM FUNCIONAMENTO"/>
    <x v="1"/>
    <x v="0"/>
    <x v="0"/>
  </r>
  <r>
    <n v="2005000892"/>
    <s v="PLANO DE BENEFÍCIOS JMALUCELLI"/>
    <s v="PLANO JMALUCELLI"/>
    <x v="1"/>
    <x v="211"/>
    <n v="2029"/>
    <s v="ATIVO - EM FUNCIONAMENTO"/>
    <x v="2"/>
    <x v="2"/>
    <x v="50"/>
  </r>
  <r>
    <n v="2005000965"/>
    <s v="PLANO CD RUMOS"/>
    <s v="CD RUMOS"/>
    <x v="1"/>
    <x v="88"/>
    <n v="5498"/>
    <s v="ATIVO - EM FUNCIONAMENTO"/>
    <x v="2"/>
    <x v="3"/>
    <x v="0"/>
  </r>
  <r>
    <n v="2005001074"/>
    <s v="PLANO DE BENEFÍCIOS BD INVISTA"/>
    <s v="BD INVISTA"/>
    <x v="0"/>
    <x v="44"/>
    <n v="66"/>
    <s v="ATIVO - EM EXTINÇÃO"/>
    <x v="2"/>
    <x v="1"/>
    <x v="0"/>
  </r>
  <r>
    <n v="2005001211"/>
    <s v="PLANO DE BENEFÍCIOS COTRIJAL PREV"/>
    <s v="COTRIJAL PREV"/>
    <x v="1"/>
    <x v="124"/>
    <n v="3718"/>
    <s v="ATIVO - EM FUNCIONAMENTO"/>
    <x v="2"/>
    <x v="1"/>
    <x v="0"/>
  </r>
  <r>
    <n v="2005001392"/>
    <s v="PLANO DE BENEFÍCIOS DA WEST PREV"/>
    <s v="WEST PHARMA"/>
    <x v="2"/>
    <x v="44"/>
    <n v="1077"/>
    <s v="ATIVO - EM FUNCIONAMENTO"/>
    <x v="2"/>
    <x v="1"/>
    <x v="0"/>
  </r>
  <r>
    <n v="2005001538"/>
    <s v="PLANO DE BENEFÍCIOS DME - II"/>
    <s v="PB DME - II"/>
    <x v="1"/>
    <x v="69"/>
    <n v="508"/>
    <s v="ATIVO - EM FUNCIONAMENTO"/>
    <x v="2"/>
    <x v="2"/>
    <x v="0"/>
  </r>
  <r>
    <n v="2005001783"/>
    <s v="PLANO DE BENEFÍCIOS PROMON MULTIFLEX"/>
    <s v="MULTIFLEX"/>
    <x v="1"/>
    <x v="212"/>
    <n v="5456"/>
    <s v="ATIVO - EM FUNCIONAMENTO"/>
    <x v="2"/>
    <x v="3"/>
    <x v="0"/>
  </r>
  <r>
    <n v="2005002038"/>
    <s v="PLANO DE PREVIDÊNCIA COMPLEMENTAR PAQUETÁPREV"/>
    <s v="PAQUETÁPREV"/>
    <x v="1"/>
    <x v="123"/>
    <n v="0"/>
    <e v="#N/A"/>
    <x v="0"/>
    <x v="3"/>
    <x v="0"/>
  </r>
  <r>
    <n v="2005002283"/>
    <s v="PLANO SALDADO EPAGRI"/>
    <s v="EPAGRI SD"/>
    <x v="0"/>
    <x v="20"/>
    <n v="1863"/>
    <s v="ATIVO - EM EXTINÇÃO"/>
    <x v="1"/>
    <x v="1"/>
    <x v="0"/>
  </r>
  <r>
    <n v="2005002356"/>
    <s v="PLANO EPAGRI-FLEXCERES"/>
    <s v="EPAGRI CV"/>
    <x v="2"/>
    <x v="20"/>
    <n v="4313"/>
    <s v="ATIVO - EM FUNCIONAMENTO"/>
    <x v="1"/>
    <x v="1"/>
    <x v="0"/>
  </r>
  <r>
    <n v="2005002747"/>
    <s v="PLANO MISTO DE BENEFÍCIOS  - UNIPREV"/>
    <s v="UNIPREV"/>
    <x v="2"/>
    <x v="181"/>
    <n v="399"/>
    <s v="ATIVO - EM FUNCIONAMENTO"/>
    <x v="2"/>
    <x v="2"/>
    <x v="0"/>
  </r>
  <r>
    <n v="2005002992"/>
    <s v="PLANO DE BENEFÍCIOS DO GRUPO ICATU SEGUROS"/>
    <s v="ICATU SEGUROS"/>
    <x v="2"/>
    <x v="111"/>
    <n v="3165"/>
    <s v="ATIVO - EM FUNCIONAMENTO"/>
    <x v="2"/>
    <x v="1"/>
    <x v="51"/>
  </r>
  <r>
    <n v="2005003011"/>
    <s v="PLANO DE APOSENTADORIA RENAULT"/>
    <s v="RENOPREV"/>
    <x v="1"/>
    <x v="66"/>
    <n v="1692"/>
    <s v="ATIVO - EM FUNCIONAMENTO"/>
    <x v="2"/>
    <x v="1"/>
    <x v="52"/>
  </r>
  <r>
    <n v="2005003638"/>
    <s v="PLANO DE BENEFÍCIOS CMSPREV"/>
    <s v="CMSPREV"/>
    <x v="2"/>
    <x v="111"/>
    <n v="5342"/>
    <s v="ATIVO - EM FUNCIONAMENTO"/>
    <x v="2"/>
    <x v="1"/>
    <x v="0"/>
  </r>
  <r>
    <n v="2005003883"/>
    <s v="PLANO BETA DE BENEFÍCIOS"/>
    <s v="PLANO BETA"/>
    <x v="2"/>
    <x v="26"/>
    <n v="10295"/>
    <s v="ATIVO - EM FUNCIONAMENTO"/>
    <x v="2"/>
    <x v="3"/>
    <x v="6"/>
  </r>
  <r>
    <n v="2005003956"/>
    <s v="PLANO DE BENEFÍCIOS IV"/>
    <s v="PLANO IV"/>
    <x v="2"/>
    <x v="33"/>
    <n v="319"/>
    <s v="ATIVO - EM EXTINÇÃO"/>
    <x v="2"/>
    <x v="0"/>
    <x v="24"/>
  </r>
  <r>
    <n v="2005004065"/>
    <s v="PLANO DE APOSENTADORIA MERCOPREV"/>
    <s v="TATE &amp; LYLE"/>
    <x v="1"/>
    <x v="44"/>
    <n v="1158"/>
    <s v="ATIVO - EM FUNCIONAMENTO"/>
    <x v="2"/>
    <x v="1"/>
    <x v="0"/>
  </r>
  <r>
    <n v="2005004138"/>
    <s v="PLANO DE BENEFÍCIOS PREVI-FIERN 2"/>
    <s v="PREVI FIERN 2"/>
    <x v="1"/>
    <x v="44"/>
    <n v="1134"/>
    <s v="ATIVO - EM FUNCIONAMENTO"/>
    <x v="2"/>
    <x v="1"/>
    <x v="0"/>
  </r>
  <r>
    <n v="2005004211"/>
    <s v="PLANO PREVER"/>
    <s v="OABPREV-SP"/>
    <x v="1"/>
    <x v="213"/>
    <n v="158678"/>
    <s v="ATIVO - EM FUNCIONAMENTO"/>
    <x v="2"/>
    <x v="3"/>
    <x v="0"/>
  </r>
  <r>
    <n v="2005004383"/>
    <s v="PLANO DE APOSENTADORIA GDBPREV"/>
    <s v="GDBPREV"/>
    <x v="2"/>
    <x v="44"/>
    <n v="4646"/>
    <s v="ATIVO - EM FUNCIONAMENTO"/>
    <x v="2"/>
    <x v="1"/>
    <x v="0"/>
  </r>
  <r>
    <n v="2005004456"/>
    <s v="PLANO DE BENEFÍCIOS II - SITA"/>
    <s v="SITA"/>
    <x v="2"/>
    <x v="44"/>
    <n v="207"/>
    <s v="ATIVO - EM FUNCIONAMENTO"/>
    <x v="2"/>
    <x v="1"/>
    <x v="0"/>
  </r>
  <r>
    <n v="2005004529"/>
    <s v="PLANO DE BENEFÍCIOS II (SALDADO)"/>
    <s v="PB II"/>
    <x v="0"/>
    <x v="151"/>
    <n v="4887"/>
    <s v="ATIVO - EM FUNCIONAMENTO"/>
    <x v="1"/>
    <x v="3"/>
    <x v="0"/>
  </r>
  <r>
    <n v="2005004611"/>
    <s v="PLANO DE BENEFÍCIOS III (MISTO)"/>
    <s v="PB III"/>
    <x v="1"/>
    <x v="151"/>
    <n v="6243"/>
    <s v="ATIVO - EM FUNCIONAMENTO"/>
    <x v="1"/>
    <x v="3"/>
    <x v="0"/>
  </r>
  <r>
    <n v="2005004774"/>
    <s v="PLANO DE APOSENTADORIA JOHN DEERE "/>
    <s v="JOHN DEERE "/>
    <x v="1"/>
    <x v="66"/>
    <n v="16061"/>
    <s v="ATIVO - EM FUNCIONAMENTO"/>
    <x v="2"/>
    <x v="1"/>
    <x v="53"/>
  </r>
  <r>
    <n v="2005004847"/>
    <s v="PLANO DE BENEFÍCIOS SENAI - PIPREV"/>
    <s v="SENAI-PIPREV"/>
    <x v="1"/>
    <x v="106"/>
    <n v="466"/>
    <s v="ATIVO - EM FUNCIONAMENTO"/>
    <x v="2"/>
    <x v="3"/>
    <x v="0"/>
  </r>
  <r>
    <n v="2005004911"/>
    <s v="PLANO PREVINA"/>
    <s v="PREVINA"/>
    <x v="1"/>
    <x v="214"/>
    <n v="28342"/>
    <s v="ATIVO - EM FUNCIONAMENTO"/>
    <x v="2"/>
    <x v="2"/>
    <x v="0"/>
  </r>
  <r>
    <n v="2005005029"/>
    <s v="PLANO DE BENEFÍCIOS EQUATORIAL CD"/>
    <s v="PLANO EQUATORIAL CD"/>
    <x v="1"/>
    <x v="91"/>
    <n v="5985"/>
    <s v="ATIVO - EM FUNCIONAMENTO"/>
    <x v="2"/>
    <x v="3"/>
    <x v="0"/>
  </r>
  <r>
    <n v="2005005111"/>
    <s v="PLANO DE BENEFÍCIOS II"/>
    <s v="PLANO II"/>
    <x v="2"/>
    <x v="160"/>
    <n v="1884"/>
    <s v="ATIVO - EM FUNCIONAMENTO"/>
    <x v="1"/>
    <x v="2"/>
    <x v="0"/>
  </r>
  <r>
    <n v="2005005274"/>
    <s v="PLANO MISTO I DE BENEFÍCIOS"/>
    <s v="CELPOS CD"/>
    <x v="1"/>
    <x v="10"/>
    <n v="1535"/>
    <s v="ATIVO - EM FUNCIONAMENTO"/>
    <x v="2"/>
    <x v="1"/>
    <x v="0"/>
  </r>
  <r>
    <n v="2005005347"/>
    <s v="PLANO DE BENEFÍCIOS PACKPREV"/>
    <s v="PACKPREV"/>
    <x v="2"/>
    <x v="73"/>
    <n v="105"/>
    <s v="ATIVO - EM EXTINÇÃO"/>
    <x v="2"/>
    <x v="1"/>
    <x v="0"/>
  </r>
  <r>
    <n v="2005005411"/>
    <s v="PLANO DE BENEFÍCIOS CORALPREV"/>
    <s v="CORALPREV"/>
    <x v="2"/>
    <x v="73"/>
    <n v="1192"/>
    <s v="ATIVO - EM EXTINÇÃO"/>
    <x v="2"/>
    <x v="1"/>
    <x v="0"/>
  </r>
  <r>
    <n v="2005005592"/>
    <s v="PLANO DE BENEFÍCIOS CD PREVICOKE"/>
    <s v="PREVICOKE CD"/>
    <x v="1"/>
    <x v="121"/>
    <n v="1842"/>
    <s v="ATIVO - EM EXTINÇÃO"/>
    <x v="2"/>
    <x v="2"/>
    <x v="0"/>
  </r>
  <r>
    <n v="2005005665"/>
    <s v="PLANO DE BENEFÍCIOS PHIBRO SAÚDE ANIMAL INTERNACIONAL"/>
    <s v="PHIBRO PREV"/>
    <x v="1"/>
    <x v="44"/>
    <n v="842"/>
    <s v="ATIVO - EM FUNCIONAMENTO"/>
    <x v="2"/>
    <x v="1"/>
    <x v="0"/>
  </r>
  <r>
    <n v="2005005811"/>
    <s v="PLANO DE BENEFÍCIOS II FMC QUÍMICA"/>
    <s v="PLANO DE BENEFÍCIOS II FMC QUÍMICA"/>
    <x v="1"/>
    <x v="146"/>
    <n v="1100"/>
    <s v="ATIVO - EM FUNCIONAMENTO"/>
    <x v="2"/>
    <x v="1"/>
    <x v="0"/>
  </r>
  <r>
    <n v="2005005983"/>
    <s v="PLANO DE BENEFÍCIOS GIBBS"/>
    <s v="GIBBS"/>
    <x v="2"/>
    <x v="44"/>
    <n v="13"/>
    <e v="#N/A"/>
    <x v="0"/>
    <x v="1"/>
    <x v="0"/>
  </r>
  <r>
    <n v="2005006092"/>
    <s v="PLANO DE BENEFÍCIOS TAKEDA PREV"/>
    <s v="TAKEDA PREV"/>
    <x v="1"/>
    <x v="44"/>
    <n v="2135"/>
    <s v="ATIVO - EM FUNCIONAMENTO"/>
    <x v="2"/>
    <x v="1"/>
    <x v="0"/>
  </r>
  <r>
    <n v="2005006165"/>
    <s v="PLANO DE CONTRIBUIÇÃO DEFINIDA"/>
    <s v="COMSHELL CD"/>
    <x v="1"/>
    <x v="46"/>
    <n v="2906"/>
    <s v="ATIVO - EM FUNCIONAMENTO"/>
    <x v="2"/>
    <x v="3"/>
    <x v="0"/>
  </r>
  <r>
    <n v="2005006311"/>
    <s v="PLANO DE BENEFÍCIOS ALBAPREV"/>
    <s v="ALBAPREV"/>
    <x v="1"/>
    <x v="215"/>
    <n v="654"/>
    <s v="ATIVO - EM FUNCIONAMENTO"/>
    <x v="1"/>
    <x v="2"/>
    <x v="0"/>
  </r>
  <r>
    <n v="2005006483"/>
    <s v="PLANO DE BENEFÍCIOS PROCEMPA PREV"/>
    <s v="PROCEMPA PREV"/>
    <x v="2"/>
    <x v="124"/>
    <n v="698"/>
    <s v="ATIVO - EM FUNCIONAMENTO"/>
    <x v="2"/>
    <x v="1"/>
    <x v="0"/>
  </r>
  <r>
    <n v="2005006556"/>
    <s v="PLANO DE BENEFÍCIOS FIEPEPREV"/>
    <s v="PLANO FIEPEPREV"/>
    <x v="1"/>
    <x v="111"/>
    <n v="3953"/>
    <s v="ATIVO - EM FUNCIONAMENTO"/>
    <x v="2"/>
    <x v="1"/>
    <x v="0"/>
  </r>
  <r>
    <n v="2005006711"/>
    <s v="PLANO DE BENEFÍCIOS VOTORANTIM PREV"/>
    <s v="VOTORANTIM PREV"/>
    <x v="1"/>
    <x v="152"/>
    <n v="38071"/>
    <s v="ATIVO - EM FUNCIONAMENTO"/>
    <x v="2"/>
    <x v="3"/>
    <x v="0"/>
  </r>
  <r>
    <n v="2006000292"/>
    <s v="PLANO DE APOSENTADORIA MAIS VIDA PREVIDÊNCIA"/>
    <s v="PLANO DE APOSENTADORIA"/>
    <x v="2"/>
    <x v="216"/>
    <n v="2367"/>
    <s v="ATIVO - EM EXTINÇÃO"/>
    <x v="2"/>
    <x v="2"/>
    <x v="0"/>
  </r>
  <r>
    <n v="2006000365"/>
    <s v="PLANO IEAB PREV"/>
    <s v="IEAB PREV"/>
    <x v="1"/>
    <x v="217"/>
    <n v="105"/>
    <s v="ATIVO - EM TRANSFERÊNCIA DE GERENCIAMENTO"/>
    <x v="2"/>
    <x v="2"/>
    <x v="0"/>
  </r>
  <r>
    <n v="2006000438"/>
    <s v="PLANO DE BENEFÍCIOS PREVIKODAK"/>
    <s v="PREVIKODAK"/>
    <x v="2"/>
    <x v="111"/>
    <n v="881"/>
    <s v="ATIVO - EM FUNCIONAMENTO"/>
    <x v="2"/>
    <x v="1"/>
    <x v="0"/>
  </r>
  <r>
    <n v="2006000511"/>
    <s v="PLANO DE PREVIDÊNCIA DA IBIRITERMO S.A."/>
    <s v="PLANO TERMOPREV"/>
    <x v="1"/>
    <x v="2"/>
    <n v="34"/>
    <e v="#N/A"/>
    <x v="0"/>
    <x v="0"/>
    <x v="0"/>
  </r>
  <r>
    <n v="2006000683"/>
    <s v="PLANO DE APOSENTADORIA BMS PREV"/>
    <s v="BMS PREV"/>
    <x v="2"/>
    <x v="73"/>
    <n v="729"/>
    <s v="ATIVO - EM FUNCIONAMENTO"/>
    <x v="2"/>
    <x v="1"/>
    <x v="0"/>
  </r>
  <r>
    <n v="2006000756"/>
    <s v="PLANO DE PECÚLIO"/>
    <s v="PLANO PECÚLIO"/>
    <x v="0"/>
    <x v="29"/>
    <n v="0"/>
    <e v="#N/A"/>
    <x v="0"/>
    <x v="1"/>
    <x v="0"/>
  </r>
  <r>
    <n v="2006000829"/>
    <s v="PLANO DE BENEFÍCIOS ADV-PREV"/>
    <s v="ADV-PREV"/>
    <x v="1"/>
    <x v="218"/>
    <n v="18218"/>
    <s v="ATIVO - EM FUNCIONAMENTO"/>
    <x v="2"/>
    <x v="2"/>
    <x v="0"/>
  </r>
  <r>
    <n v="2006000911"/>
    <s v="PLANO DE BENEFÍCIOS SYNGENTA"/>
    <s v="PLANO DE BENEFÍCIOS SYNGENTA"/>
    <x v="2"/>
    <x v="219"/>
    <n v="12035"/>
    <s v="ATIVO - EM FUNCIONAMENTO"/>
    <x v="2"/>
    <x v="3"/>
    <x v="0"/>
  </r>
  <r>
    <n v="2006001011"/>
    <s v="PLANO DE BENEFÍCIOS II"/>
    <s v="PREVCHEVRON"/>
    <x v="2"/>
    <x v="220"/>
    <n v="347"/>
    <s v="ATIVO - EM FUNCIONAMENTO"/>
    <x v="2"/>
    <x v="2"/>
    <x v="0"/>
  </r>
  <r>
    <n v="2006001183"/>
    <s v="PLANO DE APOSENTADORIA DA ALSTOM"/>
    <s v="ALSTOM PREVI"/>
    <x v="2"/>
    <x v="146"/>
    <n v="2078"/>
    <s v="ATIVO - EM FUNCIONAMENTO"/>
    <x v="2"/>
    <x v="1"/>
    <x v="0"/>
  </r>
  <r>
    <n v="2006001256"/>
    <s v="PLANO CRAPREV"/>
    <s v="PLANO CRAPREV"/>
    <x v="1"/>
    <x v="2"/>
    <n v="970"/>
    <s v="ATIVO - EM FUNCIONAMENTO"/>
    <x v="1"/>
    <x v="0"/>
    <x v="0"/>
  </r>
  <r>
    <n v="2006001329"/>
    <s v="PLANO DE BENEFICIOS PREVIDENCIARIOS DO ADVOGADO"/>
    <s v="PBPA"/>
    <x v="1"/>
    <x v="221"/>
    <n v="24497"/>
    <s v="ATIVO - EM FUNCIONAMENTO"/>
    <x v="2"/>
    <x v="2"/>
    <x v="0"/>
  </r>
  <r>
    <n v="2006001411"/>
    <s v="PLANO DE BENEFÍCIOS SESCPREV-SC"/>
    <s v="SESCPREV-SC"/>
    <x v="1"/>
    <x v="106"/>
    <n v="5871"/>
    <s v="ATIVO - EM FUNCIONAMENTO"/>
    <x v="2"/>
    <x v="3"/>
    <x v="0"/>
  </r>
  <r>
    <n v="2006001574"/>
    <s v="PLANO DE CONTRIBUIÇÃO DEFINIDA"/>
    <s v="CD ELETROBRÁS"/>
    <x v="1"/>
    <x v="31"/>
    <n v="4233"/>
    <s v="ATIVO - EM FUNCIONAMENTO"/>
    <x v="1"/>
    <x v="1"/>
    <x v="0"/>
  </r>
  <r>
    <n v="2006001647"/>
    <s v="PLANO DE APOSENTADORIA MONDELEZ PREV"/>
    <s v="PLANO MONDELEZ PREV"/>
    <x v="2"/>
    <x v="73"/>
    <n v="4916"/>
    <s v="ATIVO - EM FUNCIONAMENTO"/>
    <x v="2"/>
    <x v="1"/>
    <x v="0"/>
  </r>
  <r>
    <n v="2006001892"/>
    <s v="PLANO DE BENEFÍCIOS PRECE III"/>
    <s v="PLANO PRECE III"/>
    <x v="1"/>
    <x v="82"/>
    <n v="923"/>
    <s v="ATIVO - EM FUNCIONAMENTO"/>
    <x v="1"/>
    <x v="3"/>
    <x v="0"/>
  </r>
  <r>
    <n v="2006002074"/>
    <s v="PLANO COPENOR DE CONTRIBUIÇÃO DEFINIDA"/>
    <s v="COPENOR CD"/>
    <x v="1"/>
    <x v="111"/>
    <n v="287"/>
    <s v="ATIVO - EM FUNCIONAMENTO"/>
    <x v="2"/>
    <x v="1"/>
    <x v="0"/>
  </r>
  <r>
    <n v="2006002147"/>
    <s v="PLANO BASELL DE CONTRIBUIÇÃO DEFINIDA"/>
    <s v="BASELL CD"/>
    <x v="1"/>
    <x v="111"/>
    <n v="166"/>
    <s v="ATIVO - EM FUNCIONAMENTO"/>
    <x v="2"/>
    <x v="1"/>
    <x v="0"/>
  </r>
  <r>
    <n v="2006002211"/>
    <s v="PLANO PREVINOR DE CONTRIBUIÇÃO DEFINIDA"/>
    <s v="PREVINOR CD"/>
    <x v="1"/>
    <x v="111"/>
    <n v="886"/>
    <s v="ATIVO - EM FUNCIONAMENTO"/>
    <x v="2"/>
    <x v="1"/>
    <x v="0"/>
  </r>
  <r>
    <n v="2006002465"/>
    <s v="PLANO PETROFLEX DE CONTRIBUIÇÃO DEFINIDA"/>
    <s v="PETROFLEX CD"/>
    <x v="1"/>
    <x v="111"/>
    <n v="412"/>
    <s v="ATIVO - EM EXTINÇÃO"/>
    <x v="2"/>
    <x v="1"/>
    <x v="0"/>
  </r>
  <r>
    <n v="2006002538"/>
    <s v="PLANO SUZANO DE CONTRIBUIÇÃO DEFINIDA"/>
    <s v="SUZANO CD"/>
    <x v="1"/>
    <x v="111"/>
    <n v="0"/>
    <e v="#N/A"/>
    <x v="0"/>
    <x v="1"/>
    <x v="0"/>
  </r>
  <r>
    <n v="2006002611"/>
    <s v="PLANO DETEN DE CONTRIBUIÇÃO DEFINIDA"/>
    <s v="DETEN CD"/>
    <x v="1"/>
    <x v="111"/>
    <n v="666"/>
    <s v="ATIVO - EM FUNCIONAMENTO"/>
    <x v="2"/>
    <x v="1"/>
    <x v="0"/>
  </r>
  <r>
    <n v="2006002783"/>
    <s v="PLANO FÁBRICA CARIOCA DE CATALISADORES DE CONTRIBUIÇÃO DEFINIDA"/>
    <s v="FCC CD"/>
    <x v="1"/>
    <x v="111"/>
    <n v="611"/>
    <s v="ATIVO - EM FUNCIONAMENTO"/>
    <x v="2"/>
    <x v="1"/>
    <x v="0"/>
  </r>
  <r>
    <n v="2006002856"/>
    <s v="PLANO ACRINOR DE CONTRIBUIÇÃO DEFINIDA"/>
    <s v="ACRINOR CD"/>
    <x v="1"/>
    <x v="111"/>
    <n v="179"/>
    <s v="ATIVO - EM EXTINÇÃO"/>
    <x v="2"/>
    <x v="1"/>
    <x v="0"/>
  </r>
  <r>
    <n v="2006002929"/>
    <s v="PLANO DE BENEFÍCIOS FIPECQPREV"/>
    <s v="FIPECQPREV (FAMÍLIA)"/>
    <x v="1"/>
    <x v="28"/>
    <n v="37517"/>
    <s v="ATIVO - EM FUNCIONAMENTO"/>
    <x v="1"/>
    <x v="3"/>
    <x v="0"/>
  </r>
  <r>
    <n v="2006003038"/>
    <s v="PLANO DE BENEFÍCIOS PREVISAM II"/>
    <s v="PREVISAM II"/>
    <x v="1"/>
    <x v="44"/>
    <n v="150"/>
    <s v="ATIVO - EM FUNCIONAMENTO"/>
    <x v="2"/>
    <x v="1"/>
    <x v="0"/>
  </r>
  <r>
    <n v="2006003111"/>
    <s v="PLANO DE BENEFÍCIOS PREVIDENCIÁRIOS DO SICOOB MULTIPATROCINADO"/>
    <s v="SICOOB MULTIPATROCINADO"/>
    <x v="1"/>
    <x v="222"/>
    <n v="1984"/>
    <s v="ATIVO - EM FUNCIONAMENTO"/>
    <x v="2"/>
    <x v="3"/>
    <x v="54"/>
  </r>
  <r>
    <n v="2006003283"/>
    <s v="PLANO DE BENEFÍCIOS PREV MATTEL"/>
    <s v="PREV MATTEL"/>
    <x v="1"/>
    <x v="73"/>
    <n v="168"/>
    <s v="ATIVO - EM FUNCIONAMENTO"/>
    <x v="2"/>
    <x v="1"/>
    <x v="0"/>
  </r>
  <r>
    <n v="2006003356"/>
    <s v="PLANO DE APOSENTADORIA PREVIM FLEX"/>
    <s v="PREVIM FLEX"/>
    <x v="1"/>
    <x v="115"/>
    <n v="12288"/>
    <s v="ATIVO - EM FUNCIONAMENTO"/>
    <x v="2"/>
    <x v="3"/>
    <x v="0"/>
  </r>
  <r>
    <n v="2006003429"/>
    <s v="PLANO DE BENEFICIOS PREVMAIS"/>
    <s v="PREVMAIS"/>
    <x v="2"/>
    <x v="15"/>
    <n v="21096"/>
    <s v="ATIVO - EM FUNCIONAMENTO"/>
    <x v="1"/>
    <x v="1"/>
    <x v="3"/>
  </r>
  <r>
    <n v="2006003511"/>
    <s v="PLANO DE BENEFICIOS G BARBOSA"/>
    <s v="G BARBOSA"/>
    <x v="2"/>
    <x v="111"/>
    <n v="3551"/>
    <e v="#N/A"/>
    <x v="0"/>
    <x v="1"/>
    <x v="0"/>
  </r>
  <r>
    <n v="2006003674"/>
    <s v="NOVO PLANO DE BENEFÍCIOS DA FUNCEF"/>
    <s v="NOVO PLANO"/>
    <x v="2"/>
    <x v="14"/>
    <n v="255162"/>
    <s v="ATIVO - EM FUNCIONAMENTO"/>
    <x v="1"/>
    <x v="0"/>
    <x v="0"/>
  </r>
  <r>
    <n v="2006003747"/>
    <s v="PLANO DE BENEFÍCIOS MINERAÇÃO DESCALVADO"/>
    <s v="PLANO DE BENEFÍCIOS MINERAÇÃO DESCALVADO"/>
    <x v="2"/>
    <x v="146"/>
    <n v="36"/>
    <s v="ATIVO - EM FUNCIONAMENTO"/>
    <x v="2"/>
    <x v="1"/>
    <x v="0"/>
  </r>
  <r>
    <n v="2006003811"/>
    <s v="PLANO DE BENEFÍCIOS CISPER"/>
    <s v="PLANO DE BENEFÍCIOS CISPER"/>
    <x v="2"/>
    <x v="146"/>
    <n v="60"/>
    <s v="ATIVO - EM FUNCIONAMENTO"/>
    <x v="2"/>
    <x v="1"/>
    <x v="0"/>
  </r>
  <r>
    <n v="2006003992"/>
    <s v="PLANO DE BENEFÍCIOS OWENS ILLINOIS"/>
    <s v="PLANO DE BENEFÍCIOS OWENS"/>
    <x v="1"/>
    <x v="146"/>
    <n v="4640"/>
    <s v="ATIVO - EM FUNCIONAMENTO"/>
    <x v="2"/>
    <x v="1"/>
    <x v="0"/>
  </r>
  <r>
    <n v="2006004011"/>
    <s v="PLANO DE BENEFÍCIOS SCHNEIDER"/>
    <s v="SCHNEIDER PREV"/>
    <x v="1"/>
    <x v="146"/>
    <n v="3251"/>
    <s v="ATIVO - EM FUNCIONAMENTO"/>
    <x v="2"/>
    <x v="1"/>
    <x v="0"/>
  </r>
  <r>
    <n v="2006004247"/>
    <s v="PLANO DE BENEFÍCIOS ACPREV"/>
    <s v="PLANO ACPREV"/>
    <x v="1"/>
    <x v="211"/>
    <n v="1768"/>
    <s v="ATIVO - EM FUNCIONAMENTO"/>
    <x v="2"/>
    <x v="2"/>
    <x v="0"/>
  </r>
  <r>
    <n v="2006004311"/>
    <s v="PLANO DE APOSENTADORIA DELL COMPUTADORES DO BRASIL LTDA"/>
    <s v="DELL COMPUTADORES"/>
    <x v="2"/>
    <x v="44"/>
    <n v="7"/>
    <e v="#N/A"/>
    <x v="0"/>
    <x v="1"/>
    <x v="0"/>
  </r>
  <r>
    <n v="2006004492"/>
    <s v="PLANO GPC QUÍMICA"/>
    <s v="GPC QUÍMICA"/>
    <x v="1"/>
    <x v="111"/>
    <n v="1"/>
    <e v="#N/A"/>
    <x v="0"/>
    <x v="1"/>
    <x v="0"/>
  </r>
  <r>
    <n v="2006004638"/>
    <s v="PLANO DE BENEFÍCIOS MONGERAL"/>
    <s v="PLANO DE BENEFÍCIOS MONGERAL"/>
    <x v="1"/>
    <x v="178"/>
    <n v="5063"/>
    <s v="ATIVO - EM FUNCIONAMENTO"/>
    <x v="2"/>
    <x v="2"/>
    <x v="39"/>
  </r>
  <r>
    <n v="2006004711"/>
    <s v="PLANO DE BENEFÍCIOS BELOCAL"/>
    <s v="PLANO DE BENEFÍCIOS BELOCAL"/>
    <x v="1"/>
    <x v="146"/>
    <n v="857"/>
    <s v="ATIVO - EM FUNCIONAMENTO"/>
    <x v="2"/>
    <x v="1"/>
    <x v="0"/>
  </r>
  <r>
    <n v="2006005065"/>
    <s v="PLANO DE BENEFÍCIOS PREVIDENCIÁRIOS DO ADVOGADO ¿ OABPREVPR"/>
    <s v="PBPA"/>
    <x v="1"/>
    <x v="223"/>
    <n v="40632"/>
    <s v="ATIVO - EM FUNCIONAMENTO"/>
    <x v="2"/>
    <x v="3"/>
    <x v="0"/>
  </r>
  <r>
    <n v="2006005138"/>
    <s v="PLANO FAELCE - CD"/>
    <s v="FAELCE-CD"/>
    <x v="1"/>
    <x v="62"/>
    <n v="2804"/>
    <s v="ATIVO - EM FUNCIONAMENTO"/>
    <x v="2"/>
    <x v="3"/>
    <x v="0"/>
  </r>
  <r>
    <n v="2006005383"/>
    <s v="PLANO DE BENEFÍCIOS II"/>
    <s v="PLANO DE BENEFÍCIOS II"/>
    <x v="0"/>
    <x v="23"/>
    <n v="460"/>
    <s v="ATIVO - EM EXTINÇÃO"/>
    <x v="2"/>
    <x v="0"/>
    <x v="55"/>
  </r>
  <r>
    <n v="2006005456"/>
    <s v="PLANO DE BENEFÍCIOS MARCOSA PLANO A"/>
    <s v="MARCOSA - PLANO A"/>
    <x v="0"/>
    <x v="44"/>
    <n v="6"/>
    <e v="#N/A"/>
    <x v="0"/>
    <x v="1"/>
    <x v="0"/>
  </r>
  <r>
    <n v="2006005529"/>
    <s v="MARCOSA PLANO B"/>
    <s v="MARCOSA - PLANO B"/>
    <x v="1"/>
    <x v="44"/>
    <n v="1"/>
    <e v="#N/A"/>
    <x v="0"/>
    <x v="1"/>
    <x v="0"/>
  </r>
  <r>
    <n v="2006005611"/>
    <s v="PLANO  CD"/>
    <s v="PLANO  CD"/>
    <x v="1"/>
    <x v="80"/>
    <n v="22351"/>
    <s v="ATIVO - EM FUNCIONAMENTO"/>
    <x v="2"/>
    <x v="1"/>
    <x v="0"/>
  </r>
  <r>
    <n v="2006005774"/>
    <s v="PLANO DE BENEFÍCIOS PREVIDENCIÁRIOS DO ADVOGADO DO RIO DE JANEIRO"/>
    <s v="RJPREV"/>
    <x v="1"/>
    <x v="224"/>
    <n v="13226"/>
    <s v="ATIVO - EM FUNCIONAMENTO"/>
    <x v="2"/>
    <x v="2"/>
    <x v="0"/>
  </r>
  <r>
    <n v="2006005847"/>
    <s v="PLANO DE BENEFÍCIOS PREVSENAI-MA"/>
    <s v="PREVSENAI-MA"/>
    <x v="1"/>
    <x v="106"/>
    <n v="1022"/>
    <s v="ATIVO - EM FUNCIONAMENTO"/>
    <x v="2"/>
    <x v="3"/>
    <x v="0"/>
  </r>
  <r>
    <n v="2006005911"/>
    <s v="PLANO DE APOSENTADORIA P&amp;G PREV"/>
    <s v="P&amp;G PREV"/>
    <x v="2"/>
    <x v="225"/>
    <n v="12688"/>
    <s v="ATIVO - EM FUNCIONAMENTO"/>
    <x v="2"/>
    <x v="2"/>
    <x v="0"/>
  </r>
  <r>
    <n v="2006006029"/>
    <s v="PLANO II DE BENEFÍCIOS NANSEN"/>
    <s v="NANSEN PLANO II"/>
    <x v="1"/>
    <x v="66"/>
    <n v="0"/>
    <e v="#N/A"/>
    <x v="0"/>
    <x v="1"/>
    <x v="0"/>
  </r>
  <r>
    <n v="2006006111"/>
    <s v="PLANO DE PREVIDÊNCIA GMAC"/>
    <s v="GMAC"/>
    <x v="1"/>
    <x v="73"/>
    <n v="991"/>
    <s v="ATIVO - EM FUNCIONAMENTO"/>
    <x v="2"/>
    <x v="1"/>
    <x v="56"/>
  </r>
  <r>
    <n v="2006006411"/>
    <s v="PLANO DE BENEFÍCIOS BD LANXESSPREV"/>
    <s v="PLANO DE BENEFÍCIOS BD LANXESSPREV"/>
    <x v="0"/>
    <x v="73"/>
    <n v="186"/>
    <s v="ATIVO - EM FUNCIONAMENTO"/>
    <x v="2"/>
    <x v="1"/>
    <x v="0"/>
  </r>
  <r>
    <n v="2006006665"/>
    <s v="PLANO DE BENEFÍCIOS R"/>
    <s v="PLANO R"/>
    <x v="0"/>
    <x v="68"/>
    <n v="40"/>
    <s v="ATIVO - EM EXTINÇÃO"/>
    <x v="2"/>
    <x v="3"/>
    <x v="0"/>
  </r>
  <r>
    <n v="2006006811"/>
    <s v="PLANO DE BENEFICIOS CEBPREV"/>
    <s v="CEBPREV"/>
    <x v="1"/>
    <x v="143"/>
    <n v="3389"/>
    <s v="ATIVO - EM FUNCIONAMENTO"/>
    <x v="1"/>
    <x v="3"/>
    <x v="0"/>
  </r>
  <r>
    <n v="2006007165"/>
    <s v="PLANO DE BENEFÍCIOS ENERGIAS DO BRASIL"/>
    <s v="ENERGIAS DO BRASIL"/>
    <x v="1"/>
    <x v="79"/>
    <n v="4934"/>
    <s v="ATIVO - EM FUNCIONAMENTO"/>
    <x v="2"/>
    <x v="1"/>
    <x v="0"/>
  </r>
  <r>
    <n v="2006007556"/>
    <s v="PLANO V DE COMPLEMENTAÇÃO DE BENEFÍCIOS PREVIDENCIÁRIOS"/>
    <s v="PLANO V"/>
    <x v="0"/>
    <x v="33"/>
    <n v="18824"/>
    <s v="ATIVO - EM EXTINÇÃO"/>
    <x v="2"/>
    <x v="0"/>
    <x v="9"/>
  </r>
  <r>
    <n v="2007000156"/>
    <s v="PLANO DE APOSENTADORIA SANOFI"/>
    <s v="SANOFI"/>
    <x v="1"/>
    <x v="226"/>
    <n v="11535"/>
    <s v="ATIVO - EM FUNCIONAMENTO"/>
    <x v="2"/>
    <x v="2"/>
    <x v="0"/>
  </r>
  <r>
    <n v="2007000229"/>
    <s v="PLANO PROMON BÁSICOPLUS"/>
    <s v="BÁSICOPLUS"/>
    <x v="0"/>
    <x v="212"/>
    <n v="972"/>
    <s v="ATIVO - EM EXTINÇÃO"/>
    <x v="2"/>
    <x v="3"/>
    <x v="0"/>
  </r>
  <r>
    <n v="2007000311"/>
    <s v="MACKENZIE - PLANO II"/>
    <s v="MACKPREV - PLANO II"/>
    <x v="2"/>
    <x v="66"/>
    <n v="0"/>
    <e v="#N/A"/>
    <x v="0"/>
    <x v="1"/>
    <x v="0"/>
  </r>
  <r>
    <n v="2007000547"/>
    <s v="PLANO DE BENEFÍCIO DEFINIDO DIVERSEY"/>
    <s v="PLANO BD DIVERSEY"/>
    <x v="0"/>
    <x v="73"/>
    <n v="14"/>
    <s v="ATIVO - EM EXTINÇÃO"/>
    <x v="2"/>
    <x v="1"/>
    <x v="0"/>
  </r>
  <r>
    <n v="2007000611"/>
    <s v="PLANO DE CONTRIBUIÇÃO DEFINIDA SEALED AIR PREV"/>
    <s v="SEALED PREV"/>
    <x v="2"/>
    <x v="73"/>
    <n v="724"/>
    <s v="ATIVO - EM FUNCIONAMENTO"/>
    <x v="2"/>
    <x v="1"/>
    <x v="0"/>
  </r>
  <r>
    <n v="2007000792"/>
    <s v="PLANO EMBRAPA-FLEXCERES"/>
    <s v="EMBRAPA CV"/>
    <x v="2"/>
    <x v="20"/>
    <n v="10140"/>
    <s v="ATIVO - EM FUNCIONAMENTO"/>
    <x v="1"/>
    <x v="1"/>
    <x v="0"/>
  </r>
  <r>
    <n v="2007000865"/>
    <s v="CERES-FLEXCERES"/>
    <s v="CERES-FLEXCERES"/>
    <x v="2"/>
    <x v="20"/>
    <n v="253"/>
    <s v="ATIVO - EM FUNCIONAMENTO"/>
    <x v="1"/>
    <x v="1"/>
    <x v="0"/>
  </r>
  <r>
    <n v="2007001047"/>
    <s v="PLANO BÁSICO CERES"/>
    <s v="CERES BD"/>
    <x v="0"/>
    <x v="20"/>
    <n v="117"/>
    <s v="ATIVO - EM EXTINÇÃO"/>
    <x v="1"/>
    <x v="1"/>
    <x v="0"/>
  </r>
  <r>
    <n v="2007001111"/>
    <s v="PLANO DE BENEFÍCIOS T-SYSTEMS"/>
    <s v="T-SYSTEMS"/>
    <x v="2"/>
    <x v="111"/>
    <n v="850"/>
    <s v="ATIVO - EM FUNCIONAMENTO"/>
    <x v="2"/>
    <x v="1"/>
    <x v="0"/>
  </r>
  <r>
    <n v="2007001292"/>
    <s v="PLANO FIEMTPREV"/>
    <s v="FIEMTPREV"/>
    <x v="1"/>
    <x v="106"/>
    <n v="3232"/>
    <s v="ATIVO - EM FUNCIONAMENTO"/>
    <x v="2"/>
    <x v="3"/>
    <x v="0"/>
  </r>
  <r>
    <n v="2007001365"/>
    <s v="PLANO SAVE PLUS"/>
    <s v="SAVE PLUS"/>
    <x v="2"/>
    <x v="127"/>
    <n v="0"/>
    <e v="#N/A"/>
    <x v="0"/>
    <x v="2"/>
    <x v="0"/>
  </r>
  <r>
    <n v="2007001519"/>
    <s v="PLANO DE BENEFÍCIOS PREVIDENCIÁRIOS DO SISTEMA PETROBRAS"/>
    <s v="PLANO PETROS-2"/>
    <x v="2"/>
    <x v="2"/>
    <n v="205580"/>
    <s v="ATIVO - EM FUNCIONAMENTO"/>
    <x v="1"/>
    <x v="0"/>
    <x v="0"/>
  </r>
  <r>
    <n v="2007001756"/>
    <s v="PLANO DE APOSENTADORIA STORA ENSO PREV"/>
    <s v="STORA ENSO CD"/>
    <x v="1"/>
    <x v="146"/>
    <n v="12"/>
    <e v="#N/A"/>
    <x v="0"/>
    <x v="1"/>
    <x v="0"/>
  </r>
  <r>
    <n v="2007001918"/>
    <s v="PLANO DE BENEFÍCIOS APCDPREV"/>
    <s v="APCDPREV"/>
    <x v="1"/>
    <x v="227"/>
    <n v="2531"/>
    <s v="ATIVO - EM FUNCIONAMENTO"/>
    <x v="2"/>
    <x v="2"/>
    <x v="0"/>
  </r>
  <r>
    <n v="2007002019"/>
    <s v="PLANO DE APOSENTADORIA CIP"/>
    <s v="CIP"/>
    <x v="1"/>
    <x v="146"/>
    <n v="721"/>
    <s v="ATIVO - EM FUNCIONAMENTO"/>
    <x v="2"/>
    <x v="1"/>
    <x v="0"/>
  </r>
  <r>
    <n v="2007002256"/>
    <s v="PLANO DE BENEFÍCIOS AVAYA"/>
    <s v="AVAYA"/>
    <x v="1"/>
    <x v="73"/>
    <n v="142"/>
    <s v="ATIVO - EM FUNCIONAMENTO"/>
    <x v="2"/>
    <x v="1"/>
    <x v="0"/>
  </r>
  <r>
    <n v="2007002329"/>
    <s v="PLANO DE BENEFÍCIOS PREVIDENCIÁRIOS - SICOOB MULTI INSTITUÍDO"/>
    <s v="SICOOB MULTI INSTITUÍDO"/>
    <x v="1"/>
    <x v="222"/>
    <n v="233796"/>
    <s v="ATIVO - EM FUNCIONAMENTO"/>
    <x v="2"/>
    <x v="3"/>
    <x v="0"/>
  </r>
  <r>
    <n v="2007002418"/>
    <s v="PLANO DE APOSENTADORIA WESTERN ASSET MANAGEMENT"/>
    <s v="PLANO WESTERN ASSET MANAGEMENT"/>
    <x v="1"/>
    <x v="73"/>
    <n v="280"/>
    <s v="ATIVO - EM FUNCIONAMENTO"/>
    <x v="2"/>
    <x v="1"/>
    <x v="0"/>
  </r>
  <r>
    <n v="2007002574"/>
    <s v="PLANO SALDADO-EMATER"/>
    <s v="EMATER SD"/>
    <x v="0"/>
    <x v="20"/>
    <n v="3059"/>
    <s v="ATIVO - EM FUNCIONAMENTO"/>
    <x v="1"/>
    <x v="1"/>
    <x v="0"/>
  </r>
  <r>
    <n v="2007002647"/>
    <s v="PLANO EMATERMG-FLEXCERES"/>
    <s v="EMATER CV"/>
    <x v="2"/>
    <x v="20"/>
    <n v="3940"/>
    <s v="ATIVO - EM FUNCIONAMENTO"/>
    <x v="1"/>
    <x v="1"/>
    <x v="0"/>
  </r>
  <r>
    <n v="2007002711"/>
    <s v="PLANO DE APOSENTADORIA HUNTSMAN 2"/>
    <s v="HUNTMAN 2"/>
    <x v="2"/>
    <x v="44"/>
    <n v="89"/>
    <s v="ATIVO - EM EXTINÇÃO"/>
    <x v="2"/>
    <x v="1"/>
    <x v="0"/>
  </r>
  <r>
    <n v="2007002892"/>
    <s v="PLANO PREVSYM"/>
    <s v="PREVSYM"/>
    <x v="1"/>
    <x v="73"/>
    <n v="1808"/>
    <s v="ATIVO - EM FUNCIONAMENTO"/>
    <x v="2"/>
    <x v="1"/>
    <x v="0"/>
  </r>
  <r>
    <n v="2007002965"/>
    <s v="PLANO BEN. PREV.RELIGIOSOS EM GERAL DE TODO O TERR.NAC. ASS.DA ASSOREL"/>
    <s v="ASSORELPREV"/>
    <x v="1"/>
    <x v="128"/>
    <n v="48"/>
    <s v="ATIVO - EM FUNCIONAMENTO"/>
    <x v="2"/>
    <x v="2"/>
    <x v="0"/>
  </r>
  <r>
    <n v="2007003074"/>
    <s v="PLANO DE BENEFÍCIOS SANTA CRUZ PREV"/>
    <s v="SANTA CRUZ PREV"/>
    <x v="1"/>
    <x v="124"/>
    <n v="714"/>
    <s v="ATIVO - EM FUNCIONAMENTO"/>
    <x v="2"/>
    <x v="1"/>
    <x v="0"/>
  </r>
  <r>
    <n v="2007003147"/>
    <s v="PLANO SALDADO-EPAMIG"/>
    <s v="EPAMIG SD"/>
    <x v="0"/>
    <x v="20"/>
    <n v="1015"/>
    <s v="ATIVO - EM FUNCIONAMENTO"/>
    <x v="1"/>
    <x v="1"/>
    <x v="0"/>
  </r>
  <r>
    <n v="2007003211"/>
    <s v="PLANO DE APOSENTADORIA VALEO PREV"/>
    <s v="VALEO"/>
    <x v="1"/>
    <x v="73"/>
    <n v="11113"/>
    <s v="ATIVO - EM FUNCIONAMENTO"/>
    <x v="2"/>
    <x v="1"/>
    <x v="0"/>
  </r>
  <r>
    <n v="2007003392"/>
    <s v="PLANO EPAMIG-FLEXCERES"/>
    <s v="EPAMIG CV"/>
    <x v="2"/>
    <x v="20"/>
    <n v="1356"/>
    <s v="ATIVO - EM FUNCIONAMENTO"/>
    <x v="1"/>
    <x v="1"/>
    <x v="0"/>
  </r>
  <r>
    <n v="2007003465"/>
    <s v="PLANO DE BENEFÍCIOS NATURALPREV"/>
    <s v="NATURALPREV"/>
    <x v="2"/>
    <x v="73"/>
    <n v="343"/>
    <s v="ATIVO - EM FUNCIONAMENTO"/>
    <x v="2"/>
    <x v="1"/>
    <x v="0"/>
  </r>
  <r>
    <n v="2007003538"/>
    <s v="PLANO DE BENEFÍCIOS PREVIDENCIÁRIOS JURIS - PLANJUS"/>
    <s v="PLANJUS"/>
    <x v="1"/>
    <x v="228"/>
    <n v="10418"/>
    <s v="ATIVO - EM FUNCIONAMENTO"/>
    <x v="2"/>
    <x v="2"/>
    <x v="0"/>
  </r>
  <r>
    <n v="2007003619"/>
    <s v="PLANO DE APOSENTADORIA PREVINOKIA-SIEMENS"/>
    <s v="PLANO DE APOSENT PREVINOKIA-SIEMENS"/>
    <x v="2"/>
    <x v="66"/>
    <n v="1582"/>
    <s v="ATIVO - EM FUNCIONAMENTO"/>
    <x v="2"/>
    <x v="1"/>
    <x v="0"/>
  </r>
  <r>
    <n v="2007003856"/>
    <s v="PLANO DE BENEFÍCIOS DACARPREV"/>
    <s v="DACARPREV"/>
    <x v="1"/>
    <x v="111"/>
    <n v="106"/>
    <s v="ATIVO - EM FUNCIONAMENTO"/>
    <x v="2"/>
    <x v="1"/>
    <x v="0"/>
  </r>
  <r>
    <n v="2007003929"/>
    <s v="PLANO DE PREV. DO SIND. DOS DESPACHANTES ADUANEIROS DO ESTADO DE MG"/>
    <s v="PLANO ADUANAPREV"/>
    <x v="1"/>
    <x v="2"/>
    <n v="160"/>
    <e v="#N/A"/>
    <x v="0"/>
    <x v="0"/>
    <x v="0"/>
  </r>
  <r>
    <n v="2008000192"/>
    <s v="PLANO TECHNIPFMC PREV"/>
    <s v="TECHNIPFMC PREV"/>
    <x v="1"/>
    <x v="146"/>
    <n v="5778"/>
    <s v="ATIVO - EM FUNCIONAMENTO"/>
    <x v="2"/>
    <x v="1"/>
    <x v="0"/>
  </r>
  <r>
    <n v="2008000265"/>
    <s v="PLANO DE APOSENTADORIA PREVI-DELPHI"/>
    <s v="PREVI-DELPHI"/>
    <x v="1"/>
    <x v="44"/>
    <n v="26517"/>
    <s v="ATIVO - EM FUNCIONAMENTO"/>
    <x v="2"/>
    <x v="1"/>
    <x v="0"/>
  </r>
  <r>
    <n v="2008000338"/>
    <s v="PLANO UNIFICADO DE APOSENTADORIA AMERICAN EXPRESS"/>
    <s v="AMERICAN EXPRESS"/>
    <x v="1"/>
    <x v="73"/>
    <n v="51"/>
    <s v="ATIVO - EM FUNCIONAMENTO"/>
    <x v="2"/>
    <x v="1"/>
    <x v="0"/>
  </r>
  <r>
    <n v="2008000729"/>
    <s v="PLANO VEYANCE PREVIDÊNCIA COMPLEMENTAR"/>
    <s v="VEYANCE"/>
    <x v="2"/>
    <x v="73"/>
    <n v="2692"/>
    <s v="ATIVO - EM FUNCIONAMENTO"/>
    <x v="2"/>
    <x v="1"/>
    <x v="0"/>
  </r>
  <r>
    <n v="2008000818"/>
    <s v="PLANO ANAPARPREV"/>
    <s v="ANAPARPREV"/>
    <x v="1"/>
    <x v="2"/>
    <n v="21273"/>
    <s v="ATIVO - EM TRANSFERÊNCIA DE GERENCIAMENTO"/>
    <x v="1"/>
    <x v="0"/>
    <x v="0"/>
  </r>
  <r>
    <n v="2008000818"/>
    <s v="PLANO ANAPARPREV"/>
    <s v="ANAPARPREV"/>
    <x v="1"/>
    <x v="132"/>
    <n v="12821"/>
    <s v="ATIVO - EM TRANSFERÊNCIA DE GERENCIAMENTO"/>
    <x v="1"/>
    <x v="3"/>
    <x v="0"/>
  </r>
  <r>
    <n v="2008000974"/>
    <s v="PLANO DE BENEFÍCIOS DE CONTRIBUIÇÃO DEFINIDA EQUATORIAL ALAGOAS"/>
    <s v="CD EQUATORIAL ALAGOAS"/>
    <x v="1"/>
    <x v="91"/>
    <n v="788"/>
    <s v="ATIVO - EM FUNCIONAMENTO"/>
    <x v="2"/>
    <x v="3"/>
    <x v="0"/>
  </r>
  <r>
    <n v="2008001083"/>
    <s v="PLANO INVESTPREV"/>
    <s v="INVESTPREV"/>
    <x v="1"/>
    <x v="50"/>
    <n v="4789"/>
    <s v="ATIVO - EM FUNCIONAMENTO"/>
    <x v="1"/>
    <x v="2"/>
    <x v="0"/>
  </r>
  <r>
    <n v="2008001156"/>
    <s v="PLANO DE BENEFÍCIOS BENTELERPREV"/>
    <s v="BENTELERPREV"/>
    <x v="1"/>
    <x v="44"/>
    <n v="1112"/>
    <s v="ATIVO - EM FUNCIONAMENTO"/>
    <x v="2"/>
    <x v="1"/>
    <x v="0"/>
  </r>
  <r>
    <n v="2008001229"/>
    <s v="PLANO DE PREVIDENCIA TOKIO MARINE"/>
    <s v="TOKIO MARINE"/>
    <x v="2"/>
    <x v="146"/>
    <n v="3091"/>
    <s v="ATIVO - EM FUNCIONAMENTO"/>
    <x v="2"/>
    <x v="1"/>
    <x v="57"/>
  </r>
  <r>
    <n v="2008001318"/>
    <s v="PLANO DE BENEFÍCIOS E &amp; Y PREVIDÊNCIA PRIVADA"/>
    <s v="E &amp; Y"/>
    <x v="1"/>
    <x v="44"/>
    <n v="10440"/>
    <s v="ATIVO - EM FUNCIONAMENTO"/>
    <x v="2"/>
    <x v="1"/>
    <x v="0"/>
  </r>
  <r>
    <n v="2008001474"/>
    <s v="PLANO DE PREVIDÊNCIA SISTEMA FIERGS"/>
    <s v="FIERGSPREVI"/>
    <x v="1"/>
    <x v="123"/>
    <n v="3331"/>
    <s v="ATIVO - EM FUNCIONAMENTO"/>
    <x v="2"/>
    <x v="3"/>
    <x v="0"/>
  </r>
  <r>
    <n v="2008001619"/>
    <s v="PLANO DE CONTRIBUIÇÃO VARIÁVEL DA CTS"/>
    <s v="CV DA CTS"/>
    <x v="2"/>
    <x v="19"/>
    <n v="375"/>
    <s v="ATIVO - EM FUNCIONAMENTO"/>
    <x v="1"/>
    <x v="1"/>
    <x v="0"/>
  </r>
  <r>
    <n v="2008001792"/>
    <s v="PLANO DE BENEFÍCIOS AKZOPREV"/>
    <s v="AKZOPREV"/>
    <x v="2"/>
    <x v="73"/>
    <n v="1810"/>
    <s v="ATIVO - EM FUNCIONAMENTO"/>
    <x v="2"/>
    <x v="1"/>
    <x v="0"/>
  </r>
  <r>
    <n v="2008001938"/>
    <s v="PLANO DE PREVIDÊNCIA UNIMED-BH"/>
    <s v="UNIMED-BH"/>
    <x v="1"/>
    <x v="229"/>
    <n v="16305"/>
    <s v="ATIVO - EM FUNCIONAMENTO"/>
    <x v="2"/>
    <x v="3"/>
    <x v="0"/>
  </r>
  <r>
    <n v="2008002047"/>
    <s v="PLANO DE PREVIDÊNCIA DO COOPERADO"/>
    <s v="COOPERADO"/>
    <x v="1"/>
    <x v="229"/>
    <n v="5389"/>
    <s v="ATIVO - EM FUNCIONAMENTO"/>
    <x v="2"/>
    <x v="3"/>
    <x v="0"/>
  </r>
  <r>
    <n v="2008002111"/>
    <s v="PLANO DE CONTRIBUIÇÃO DEFINIDA"/>
    <s v="PLANO"/>
    <x v="1"/>
    <x v="83"/>
    <n v="181"/>
    <s v="ATIVO - EM FUNCIONAMENTO"/>
    <x v="2"/>
    <x v="3"/>
    <x v="58"/>
  </r>
  <r>
    <n v="2008002365"/>
    <s v="PLANO MISTO DE BENEFÍCIOS PREVIDENCIÁRIOS DA CASAN"/>
    <s v="CASANPREV"/>
    <x v="2"/>
    <x v="230"/>
    <n v="4679"/>
    <s v="ATIVO - EM FUNCIONAMENTO"/>
    <x v="1"/>
    <x v="2"/>
    <x v="0"/>
  </r>
  <r>
    <n v="2008002438"/>
    <s v="PLANO CSI DE PREVIDÊNCIA COMPLEMENTAR"/>
    <s v="PLANO CSI"/>
    <x v="2"/>
    <x v="44"/>
    <n v="97"/>
    <s v="ATIVO - EM FUNCIONAMENTO"/>
    <x v="2"/>
    <x v="1"/>
    <x v="0"/>
  </r>
  <r>
    <n v="2008002756"/>
    <s v="PLANO DE PREVIDÊNCIA DA COMPANHIA PETROQUÍMICA DE PERNAMBUCO"/>
    <s v="PLANO PTAPREV"/>
    <x v="1"/>
    <x v="2"/>
    <n v="2116"/>
    <s v="ATIVO - EM FUNCIONAMENTO"/>
    <x v="1"/>
    <x v="0"/>
    <x v="0"/>
  </r>
  <r>
    <n v="2008003019"/>
    <s v="PLANO DE BENEFÍCIOS COHABPREV"/>
    <s v="COHABPREV"/>
    <x v="1"/>
    <x v="36"/>
    <n v="86"/>
    <s v="ATIVO - EM FUNCIONAMENTO"/>
    <x v="1"/>
    <x v="1"/>
    <x v="0"/>
  </r>
  <r>
    <n v="2008003183"/>
    <s v="PLANO PREVFIEPA"/>
    <s v="PREVFIEPA"/>
    <x v="1"/>
    <x v="106"/>
    <n v="699"/>
    <s v="ATIVO - EM FUNCIONAMENTO"/>
    <x v="2"/>
    <x v="3"/>
    <x v="0"/>
  </r>
  <r>
    <n v="2008003256"/>
    <s v="PLANO DE BENEFÍCIOS SABIC-PREV"/>
    <s v="SABIC-PREV"/>
    <x v="2"/>
    <x v="111"/>
    <n v="256"/>
    <s v="ATIVO - EM FUNCIONAMENTO"/>
    <x v="2"/>
    <x v="1"/>
    <x v="0"/>
  </r>
  <r>
    <n v="2008003329"/>
    <s v="PLANO DE BENEFÍCIOS SAE TOWERS PREV"/>
    <s v="SAE TOWERS PREV"/>
    <x v="2"/>
    <x v="44"/>
    <n v="733"/>
    <s v="ATIVO - EM FUNCIONAMENTO"/>
    <x v="2"/>
    <x v="1"/>
    <x v="0"/>
  </r>
  <r>
    <n v="2008003418"/>
    <s v="PLANO DE BENEFÍCIOS ENERGISA ACRE"/>
    <s v="ENERGISA ACRE"/>
    <x v="1"/>
    <x v="68"/>
    <n v="141"/>
    <s v="ATIVO - EM EXTINÇÃO"/>
    <x v="2"/>
    <x v="3"/>
    <x v="0"/>
  </r>
  <r>
    <n v="2008003711"/>
    <s v="PLANO DE APOSENTADORIA DE CONTRIBUIÇÃO DEFINIDA - PLANO CD DA PREVI -SIEMENS"/>
    <s v="PLANO CD"/>
    <x v="1"/>
    <x v="122"/>
    <n v="15518"/>
    <s v="ATIVO - EM FUNCIONAMENTO"/>
    <x v="2"/>
    <x v="3"/>
    <x v="0"/>
  </r>
  <r>
    <n v="2008003892"/>
    <s v="PLANO DE BENEFÍCIOS PREVIDENCIÁRIOS ANABBPREV"/>
    <s v="PLANO DE BEN. PREVIDENCIÁRIOS"/>
    <x v="1"/>
    <x v="231"/>
    <n v="3773"/>
    <s v="ATIVO - EM FUNCIONAMENTO"/>
    <x v="2"/>
    <x v="2"/>
    <x v="0"/>
  </r>
  <r>
    <n v="2008004211"/>
    <s v="PLANO SALDADO FUNASA"/>
    <s v="PSF"/>
    <x v="0"/>
    <x v="68"/>
    <n v="343"/>
    <s v="ATIVO - EM EXTINÇÃO"/>
    <x v="2"/>
    <x v="3"/>
    <x v="0"/>
  </r>
  <r>
    <n v="2008004392"/>
    <s v="PLANO DE BENEFÍCIOS PCD FUNASA"/>
    <s v="PCD - FUNASA"/>
    <x v="1"/>
    <x v="68"/>
    <n v="221"/>
    <s v="ATIVO - EM EXTINÇÃO"/>
    <x v="2"/>
    <x v="3"/>
    <x v="0"/>
  </r>
  <r>
    <n v="2008004465"/>
    <s v="PLANO DE BENEFÍCIOS SERGIPE CD"/>
    <s v="PLANO PCD"/>
    <x v="1"/>
    <x v="68"/>
    <n v="933"/>
    <s v="ATIVO - EM EXTINÇÃO"/>
    <x v="2"/>
    <x v="3"/>
    <x v="0"/>
  </r>
  <r>
    <n v="2008004538"/>
    <s v="PLANO DE BENEFÍCIOS SERGIPE SALDADO"/>
    <s v="PBSI"/>
    <x v="0"/>
    <x v="68"/>
    <n v="147"/>
    <s v="ATIVO - EM FUNCIONAMENTO"/>
    <x v="2"/>
    <x v="3"/>
    <x v="0"/>
  </r>
  <r>
    <n v="2008004619"/>
    <s v="PLANO DE PREVIDÊNCIA NA MODALIDADE CONTRIBUIÇÃO VARIÁVEL DA PREVDATA"/>
    <s v="PREVDATA II"/>
    <x v="2"/>
    <x v="18"/>
    <n v="9210"/>
    <s v="ATIVO - EM FUNCIONAMENTO"/>
    <x v="1"/>
    <x v="3"/>
    <x v="0"/>
  </r>
  <r>
    <n v="2008004783"/>
    <s v="PLANO GERAL SALDADO"/>
    <s v="PGS"/>
    <x v="0"/>
    <x v="67"/>
    <n v="1112"/>
    <s v="ATIVO - EM EXTINÇÃO"/>
    <x v="2"/>
    <x v="3"/>
    <x v="0"/>
  </r>
  <r>
    <n v="2008004856"/>
    <s v="PLANO DE BENEFÍCIOS PREVIDENCIÁRIOS DA ASSEMBLÉIA LEGISLATIVA DO ESTADO DE PERNAMBUCO"/>
    <s v="PLANO ALEPEPREV"/>
    <x v="1"/>
    <x v="232"/>
    <n v="403"/>
    <s v="ATIVO - EM FUNCIONAMENTO"/>
    <x v="1"/>
    <x v="2"/>
    <x v="0"/>
  </r>
  <r>
    <n v="2009000129"/>
    <s v="PLANO DE APOSENTADORIA AIBELPREV"/>
    <s v="AIBELPREV"/>
    <x v="1"/>
    <x v="44"/>
    <n v="1"/>
    <e v="#N/A"/>
    <x v="0"/>
    <x v="1"/>
    <x v="0"/>
  </r>
  <r>
    <n v="2009000218"/>
    <s v="PLANO DE BENEFÍCOS GTMPREV"/>
    <s v="GTMPREV"/>
    <x v="1"/>
    <x v="154"/>
    <n v="191"/>
    <e v="#N/A"/>
    <x v="0"/>
    <x v="3"/>
    <x v="0"/>
  </r>
  <r>
    <n v="2009000374"/>
    <s v="PLANO PREVICONTAS"/>
    <s v="PREVICONTAS"/>
    <x v="1"/>
    <x v="2"/>
    <n v="239"/>
    <s v="ATIVO - EM FUNCIONAMENTO"/>
    <x v="1"/>
    <x v="0"/>
    <x v="0"/>
  </r>
  <r>
    <n v="2009000447"/>
    <s v="PLANO DE BENEFÍCIOS PREVMUNKSJO"/>
    <s v="PREVMUNKSJO"/>
    <x v="1"/>
    <x v="146"/>
    <n v="392"/>
    <s v="ATIVO - EM FUNCIONAMENTO"/>
    <x v="2"/>
    <x v="1"/>
    <x v="0"/>
  </r>
  <r>
    <n v="2009000511"/>
    <s v="PLANO BENEFÍCIOS II"/>
    <s v="PLANO II"/>
    <x v="2"/>
    <x v="21"/>
    <n v="23539"/>
    <s v="ATIVO - EM EXTINÇÃO"/>
    <x v="2"/>
    <x v="1"/>
    <x v="0"/>
  </r>
  <r>
    <n v="2009000692"/>
    <s v="PLANO FENAJPREV"/>
    <s v="FENAJPREV"/>
    <x v="1"/>
    <x v="2"/>
    <n v="331"/>
    <s v="ATIVO - EM FUNCIONAMENTO"/>
    <x v="1"/>
    <x v="0"/>
    <x v="0"/>
  </r>
  <r>
    <n v="2009000838"/>
    <s v="PLANO DE BENEFÍCIOS VISÃO MULTI"/>
    <s v="VISÃO MULTI"/>
    <x v="1"/>
    <x v="196"/>
    <n v="10631"/>
    <s v="ATIVO - EM FUNCIONAMENTO"/>
    <x v="2"/>
    <x v="1"/>
    <x v="59"/>
  </r>
  <r>
    <n v="2009000919"/>
    <s v="PLANO DE BENEFÍCIOS CIASCPREV"/>
    <s v="CIASCPREV"/>
    <x v="2"/>
    <x v="233"/>
    <n v="720"/>
    <s v="ATIVO - EM FUNCIONAMENTO"/>
    <x v="1"/>
    <x v="2"/>
    <x v="0"/>
  </r>
  <r>
    <n v="2009001011"/>
    <s v="PLANO DE BENEFÍCIOS SANTA MARIA II"/>
    <s v="PLANO SANTA MARIA II"/>
    <x v="1"/>
    <x v="44"/>
    <n v="1145"/>
    <s v="ATIVO - EM FUNCIONAMENTO"/>
    <x v="2"/>
    <x v="1"/>
    <x v="0"/>
  </r>
  <r>
    <n v="2009001192"/>
    <s v="PLANO DE BENEFÍCIOS CIDASC-FLEXCERES"/>
    <s v="CIDASC-FLEXCERES"/>
    <x v="2"/>
    <x v="20"/>
    <n v="1250"/>
    <s v="ATIVO - EM FUNCIONAMENTO"/>
    <x v="1"/>
    <x v="1"/>
    <x v="0"/>
  </r>
  <r>
    <n v="2009001265"/>
    <s v="MC PREV"/>
    <s v="MC PREV"/>
    <x v="1"/>
    <x v="234"/>
    <n v="5628"/>
    <s v="ATIVO - EM FUNCIONAMENTO"/>
    <x v="2"/>
    <x v="2"/>
    <x v="0"/>
  </r>
  <r>
    <n v="2009001338"/>
    <s v="PLANO DE BENEFÍCIOS FBPREV"/>
    <s v="FBPREV"/>
    <x v="2"/>
    <x v="42"/>
    <n v="9431"/>
    <s v="ATIVO - EM EXTINÇÃO"/>
    <x v="1"/>
    <x v="1"/>
    <x v="13"/>
  </r>
  <r>
    <n v="2009001583"/>
    <s v="PLANO DE APOSENTADORIA DO BANCO HONDA"/>
    <s v="PLANO DE APOSENTADORIA DO BANCO HONDA"/>
    <x v="1"/>
    <x v="186"/>
    <n v="353"/>
    <s v="ATIVO - EM FUNCIONAMENTO"/>
    <x v="2"/>
    <x v="2"/>
    <x v="60"/>
  </r>
  <r>
    <n v="2009001656"/>
    <s v="PLANO DE BENEFÍCIOS NOVO NORDISK PRODUÇÃO"/>
    <s v="NOVO NORDISK PRODUÇÃO"/>
    <x v="1"/>
    <x v="73"/>
    <n v="2287"/>
    <s v="ATIVO - EM FUNCIONAMENTO"/>
    <x v="2"/>
    <x v="1"/>
    <x v="0"/>
  </r>
  <r>
    <n v="2009001818"/>
    <s v="PLANO DE APOSENTADORIA ANDRITZ"/>
    <s v="ANDRITZ"/>
    <x v="2"/>
    <x v="44"/>
    <n v="572"/>
    <s v="ATIVO - EM FUNCIONAMENTO"/>
    <x v="2"/>
    <x v="1"/>
    <x v="0"/>
  </r>
  <r>
    <n v="2009001974"/>
    <s v="PREV-ESTAT"/>
    <s v="PREV-ESTAT"/>
    <x v="1"/>
    <x v="2"/>
    <n v="69"/>
    <s v="ATIVO - EM FUNCIONAMENTO"/>
    <x v="1"/>
    <x v="0"/>
    <x v="0"/>
  </r>
  <r>
    <n v="2009002083"/>
    <s v="PLANO DE APOSENTADORIA CD XPREV"/>
    <s v="CD XPREV"/>
    <x v="1"/>
    <x v="111"/>
    <n v="478"/>
    <s v="ATIVO - EM FUNCIONAMENTO"/>
    <x v="2"/>
    <x v="1"/>
    <x v="0"/>
  </r>
  <r>
    <n v="2009002156"/>
    <s v="HCPA PREV"/>
    <s v="HCPA PREV"/>
    <x v="2"/>
    <x v="124"/>
    <n v="9802"/>
    <s v="ATIVO - EM FUNCIONAMENTO"/>
    <x v="2"/>
    <x v="1"/>
    <x v="0"/>
  </r>
  <r>
    <n v="2009002229"/>
    <s v="PLANO DE BENEFÍCIOS ARYSTA PREV CD"/>
    <s v="ARYSTA PREV CD"/>
    <x v="1"/>
    <x v="124"/>
    <n v="759"/>
    <s v="ATIVO - EM FUNCIONAMENTO"/>
    <x v="2"/>
    <x v="1"/>
    <x v="0"/>
  </r>
  <r>
    <n v="2009002318"/>
    <s v="PLANO DE BENEFÍCIOS GUARANI PREV"/>
    <s v="GUARANI PREV"/>
    <x v="1"/>
    <x v="66"/>
    <n v="311"/>
    <s v="ATIVO - EM FUNCIONAMENTO"/>
    <x v="2"/>
    <x v="1"/>
    <x v="0"/>
  </r>
  <r>
    <n v="2009002474"/>
    <s v="PLANO DE BENEFÍCIOS SBOTPREV"/>
    <s v="SBOTPREV"/>
    <x v="1"/>
    <x v="235"/>
    <n v="3506"/>
    <s v="ATIVO - EM FUNCIONAMENTO"/>
    <x v="2"/>
    <x v="2"/>
    <x v="0"/>
  </r>
  <r>
    <n v="2009002547"/>
    <s v="PLANO DE BENEFICIO DEFINIDO ITAUCARD"/>
    <s v="PLANO  BD  ITAUCARD"/>
    <x v="0"/>
    <x v="23"/>
    <n v="3388"/>
    <s v="ATIVO - EM EXTINÇÃO"/>
    <x v="2"/>
    <x v="0"/>
    <x v="22"/>
  </r>
  <r>
    <n v="2009002611"/>
    <s v="PLANO DE CONTRIBUIÇÃO VARIÁVEL ITAUCARD"/>
    <s v="PLANO ITAÚ CD"/>
    <x v="2"/>
    <x v="23"/>
    <n v="1342"/>
    <s v="ATIVO - EM EXTINÇÃO"/>
    <x v="2"/>
    <x v="0"/>
    <x v="22"/>
  </r>
  <r>
    <n v="2009002792"/>
    <s v="PLANO DE PREVIDÊNCIA DO CONSELHO REGIONAL DE CONTABILIDADE"/>
    <s v="PLANO CRCPREV"/>
    <x v="1"/>
    <x v="2"/>
    <n v="2016"/>
    <s v="ATIVO - EM FUNCIONAMENTO"/>
    <x v="1"/>
    <x v="0"/>
    <x v="0"/>
  </r>
  <r>
    <n v="2009002865"/>
    <s v="PLANO ITAUBANCO CD"/>
    <s v="PLANO ITAUBANCO CD"/>
    <x v="1"/>
    <x v="23"/>
    <n v="24348"/>
    <s v="ATIVO - EM EXTINÇÃO"/>
    <x v="2"/>
    <x v="0"/>
    <x v="12"/>
  </r>
  <r>
    <n v="2009002938"/>
    <s v="PLANO DE PREVIDÊNCIA DA ELETROS - PLANO EPE"/>
    <s v="PLANO EPE"/>
    <x v="2"/>
    <x v="31"/>
    <n v="809"/>
    <s v="ATIVO - EM FUNCIONAMENTO"/>
    <x v="1"/>
    <x v="1"/>
    <x v="0"/>
  </r>
  <r>
    <n v="2009003047"/>
    <s v="PLANO PREVITÁLIA"/>
    <s v="PLANO PREVITÁLIA"/>
    <x v="1"/>
    <x v="2"/>
    <n v="98"/>
    <s v="ATIVO - EM FUNCIONAMENTO"/>
    <x v="1"/>
    <x v="0"/>
    <x v="0"/>
  </r>
  <r>
    <n v="2009003111"/>
    <s v="PLANO DE BENEFÍCIOS ICLPREV"/>
    <s v="ICL PREV"/>
    <x v="2"/>
    <x v="44"/>
    <n v="0"/>
    <e v="#N/A"/>
    <x v="0"/>
    <x v="1"/>
    <x v="0"/>
  </r>
  <r>
    <n v="2009003292"/>
    <s v="PLANO DE BENEFÍCIOS DE CONTRIBUIÇÃO VARIÁVEL EQUATORIAL PIAUÍ"/>
    <s v="CV EQUATORIAL PIAUÍ"/>
    <x v="2"/>
    <x v="91"/>
    <n v="493"/>
    <s v="ATIVO - EM FUNCIONAMENTO"/>
    <x v="2"/>
    <x v="3"/>
    <x v="0"/>
  </r>
  <r>
    <n v="2009003365"/>
    <s v="PLANO PREVIFIEA"/>
    <s v="PLANO PREVIFIEA"/>
    <x v="1"/>
    <x v="106"/>
    <n v="374"/>
    <s v="ATIVO - EM FUNCIONAMENTO"/>
    <x v="2"/>
    <x v="3"/>
    <x v="0"/>
  </r>
  <r>
    <n v="2009003519"/>
    <s v="PLANO DE APOSENTADORIA PREVI-CONTINENTAL"/>
    <s v="PLANO PREVI-CONTINENTAL"/>
    <x v="2"/>
    <x v="111"/>
    <n v="3192"/>
    <s v="ATIVO - EM FUNCIONAMENTO"/>
    <x v="2"/>
    <x v="1"/>
    <x v="0"/>
  </r>
  <r>
    <n v="2009003683"/>
    <s v="PLANO DE BENEFÍCIOS EXXONMOBIL I"/>
    <s v="PLANO DE BENEFÍCIOS EXXONMOBIL I"/>
    <x v="0"/>
    <x v="125"/>
    <n v="4692"/>
    <s v="ATIVO - EM FUNCIONAMENTO"/>
    <x v="2"/>
    <x v="2"/>
    <x v="0"/>
  </r>
  <r>
    <n v="2009003756"/>
    <s v="PLANO DE BENEFICIOS PREVIDENCIÁRIOS Nº 01 - CD ELETROSUL"/>
    <s v="CD - ELETROSUL"/>
    <x v="1"/>
    <x v="8"/>
    <n v="1606"/>
    <s v="ATIVO - EM FUNCIONAMENTO"/>
    <x v="2"/>
    <x v="3"/>
    <x v="0"/>
  </r>
  <r>
    <n v="2009003829"/>
    <s v="PLANO DE PREVIDÊNCIA FIBRAPREV"/>
    <s v="PLANO FIBRAPREV"/>
    <x v="2"/>
    <x v="66"/>
    <n v="0"/>
    <e v="#N/A"/>
    <x v="0"/>
    <x v="1"/>
    <x v="0"/>
  </r>
  <r>
    <n v="2010000129"/>
    <s v="PLANO EMERSONPREV"/>
    <s v="EMERSONPREV"/>
    <x v="1"/>
    <x v="146"/>
    <n v="295"/>
    <s v="ATIVO - EM FUNCIONAMENTO"/>
    <x v="2"/>
    <x v="1"/>
    <x v="0"/>
  </r>
  <r>
    <n v="2010000374"/>
    <s v="PLANO DE BENEFÍCIOS DE PREVIDÊNCIA COMPLEMENTAR DA UNIVERSIDADE CATÓLICA DE GOIÁS"/>
    <s v="SGC PREV"/>
    <x v="2"/>
    <x v="124"/>
    <n v="466"/>
    <s v="ATIVO - EM FUNCIONAMENTO"/>
    <x v="2"/>
    <x v="1"/>
    <x v="0"/>
  </r>
  <r>
    <n v="2010000447"/>
    <s v="PLANO GASPREV"/>
    <s v="PLANO GASPREV"/>
    <x v="1"/>
    <x v="2"/>
    <n v="2585"/>
    <s v="ATIVO - EM FUNCIONAMENTO"/>
    <x v="1"/>
    <x v="0"/>
    <x v="0"/>
  </r>
  <r>
    <n v="2010000838"/>
    <s v="PLANO DE PREVIDÊNCIA DO CLUBE SALUTAR"/>
    <s v="SALUTARPREV"/>
    <x v="1"/>
    <x v="71"/>
    <n v="1696"/>
    <s v="ATIVO - EM FUNCIONAMENTO"/>
    <x v="2"/>
    <x v="2"/>
    <x v="0"/>
  </r>
  <r>
    <n v="2010001265"/>
    <s v="PLANO D DE BENEFÍCIOS PREVIDENCIÁRIOS"/>
    <s v="PLANO D"/>
    <x v="1"/>
    <x v="9"/>
    <n v="8514"/>
    <s v="ATIVO - EM FUNCIONAMENTO"/>
    <x v="2"/>
    <x v="1"/>
    <x v="0"/>
  </r>
  <r>
    <n v="2010001338"/>
    <s v="PLANO DE APOSENTADORIA MJN PREV"/>
    <s v="PLANO MJN PREV"/>
    <x v="2"/>
    <x v="73"/>
    <n v="179"/>
    <s v="ATIVO - EM FUNCIONAMENTO"/>
    <x v="2"/>
    <x v="1"/>
    <x v="0"/>
  </r>
  <r>
    <n v="2010001419"/>
    <s v="PLANO DE CONTRIBUIÇÃO VARIÁVEL I"/>
    <s v="PLANO CV I"/>
    <x v="2"/>
    <x v="1"/>
    <n v="15820"/>
    <s v="ATIVO - EM FUNCIONAMENTO"/>
    <x v="1"/>
    <x v="1"/>
    <x v="1"/>
  </r>
  <r>
    <n v="2010001583"/>
    <s v="PLANO PETRO RG"/>
    <s v="PETRO_RG"/>
    <x v="1"/>
    <x v="2"/>
    <n v="1167"/>
    <s v="ATIVO - EM FUNCIONAMENTO"/>
    <x v="1"/>
    <x v="0"/>
    <x v="0"/>
  </r>
  <r>
    <n v="2010001656"/>
    <s v="PLANO BAXTER CD"/>
    <s v="PLANO BAXTER CD"/>
    <x v="1"/>
    <x v="73"/>
    <n v="2351"/>
    <s v="ATIVO - EM FUNCIONAMENTO"/>
    <x v="2"/>
    <x v="1"/>
    <x v="0"/>
  </r>
  <r>
    <n v="2010001729"/>
    <s v="PLANO DE BENEFÍCIOS CD INVISTA"/>
    <s v="CD INVISTA"/>
    <x v="1"/>
    <x v="44"/>
    <n v="292"/>
    <s v="ATIVO - EM FUNCIONAMENTO"/>
    <x v="2"/>
    <x v="1"/>
    <x v="0"/>
  </r>
  <r>
    <n v="2010001818"/>
    <s v="PLANO DE BENEFÍCIOS PREVIDENCIÁRIOS- SIMECSPREVI"/>
    <s v="SIMECSPREVI"/>
    <x v="1"/>
    <x v="123"/>
    <n v="18"/>
    <s v="ATIVO - EM FUNCIONAMENTO"/>
    <x v="2"/>
    <x v="3"/>
    <x v="0"/>
  </r>
  <r>
    <n v="2010001974"/>
    <s v="PLANO DE BENEFÍCIOS PREVIDENCIÁRIOS ANABBPREV 2"/>
    <s v="ANABBPREV 2"/>
    <x v="1"/>
    <x v="231"/>
    <n v="402"/>
    <s v="ATIVO - EM FUNCIONAMENTO"/>
    <x v="2"/>
    <x v="2"/>
    <x v="0"/>
  </r>
  <r>
    <n v="2010002083"/>
    <s v="PLANO DE BENEFÍCIOS"/>
    <s v="PLANO DE BENEFÍCIOS"/>
    <x v="1"/>
    <x v="236"/>
    <n v="8415"/>
    <s v="ATIVO - EM FUNCIONAMENTO"/>
    <x v="2"/>
    <x v="2"/>
    <x v="0"/>
  </r>
  <r>
    <n v="2010002156"/>
    <s v="PLANO SABESPREV MAIS"/>
    <s v="SABESPREV MAIS"/>
    <x v="1"/>
    <x v="133"/>
    <n v="25026"/>
    <s v="ATIVO - EM FUNCIONAMENTO"/>
    <x v="1"/>
    <x v="1"/>
    <x v="0"/>
  </r>
  <r>
    <n v="2010002229"/>
    <s v="PLANO DE BENEFÍCIOS NOVO PLANO COPASA"/>
    <s v="NOVO PLANO COPASA"/>
    <x v="1"/>
    <x v="36"/>
    <n v="10904"/>
    <s v="ATIVO - EM FUNCIONAMENTO"/>
    <x v="1"/>
    <x v="1"/>
    <x v="0"/>
  </r>
  <r>
    <n v="2010002318"/>
    <s v="PLANO DE BENEFÍCIOS MICRO PREV"/>
    <s v="MICRO PREV"/>
    <x v="1"/>
    <x v="237"/>
    <n v="270"/>
    <s v="ATIVO - EM FUNCIONAMENTO"/>
    <x v="2"/>
    <x v="2"/>
    <x v="0"/>
  </r>
  <r>
    <n v="2010002474"/>
    <s v="PLANO COPASA SALDADO"/>
    <s v="PLANO COPASA SALDADO"/>
    <x v="0"/>
    <x v="36"/>
    <n v="4079"/>
    <s v="ATIVO - EM EXTINÇÃO"/>
    <x v="1"/>
    <x v="1"/>
    <x v="0"/>
  </r>
  <r>
    <n v="2010002547"/>
    <s v="PLANO LIQUIGÁS"/>
    <s v="PLANO LIQUIGÁS"/>
    <x v="1"/>
    <x v="2"/>
    <n v="13536"/>
    <s v="ATIVO - EM FUNCIONAMENTO"/>
    <x v="1"/>
    <x v="0"/>
    <x v="0"/>
  </r>
  <r>
    <n v="2010002792"/>
    <s v="PLANO DE APOSENTADORIA CULTURA INGLESA"/>
    <s v="PLANO DE APOSENTADORIA CULTURA INGLESA"/>
    <x v="1"/>
    <x v="146"/>
    <n v="848"/>
    <s v="ATIVO - EM FUNCIONAMENTO"/>
    <x v="2"/>
    <x v="1"/>
    <x v="0"/>
  </r>
  <r>
    <n v="2010002938"/>
    <s v="PLANO DE APOSENTADORIA HUNTSMAN 3"/>
    <s v="HUNTSMAN 3"/>
    <x v="1"/>
    <x v="44"/>
    <n v="240"/>
    <s v="ATIVO - EM FUNCIONAMENTO"/>
    <x v="2"/>
    <x v="1"/>
    <x v="0"/>
  </r>
  <r>
    <n v="2010003047"/>
    <s v="PLANO DE BENEFÍCIOS IGARASSU PREV"/>
    <s v="IGARASSU PREV"/>
    <x v="1"/>
    <x v="124"/>
    <n v="317"/>
    <s v="ATIVO - EM FUNCIONAMENTO"/>
    <x v="2"/>
    <x v="1"/>
    <x v="0"/>
  </r>
  <r>
    <n v="2010003111"/>
    <s v="PLANO DE BENEFÍCIOS ORICA PREV"/>
    <s v="ORICA PREV"/>
    <x v="1"/>
    <x v="44"/>
    <n v="1485"/>
    <s v="ATIVO - EM FUNCIONAMENTO"/>
    <x v="2"/>
    <x v="1"/>
    <x v="0"/>
  </r>
  <r>
    <n v="2010003292"/>
    <s v="PLANO MISTO DE BENEFICIO SALDADO"/>
    <s v="PLANO MISTO SALDADO"/>
    <x v="2"/>
    <x v="124"/>
    <n v="900"/>
    <s v="ATIVO - EM EXTINÇÃO"/>
    <x v="2"/>
    <x v="1"/>
    <x v="19"/>
  </r>
  <r>
    <n v="2010003365"/>
    <s v="PLANO SALDADO DE BENEFICIO DEFINIDO"/>
    <s v="PLANO BD SALDADO"/>
    <x v="0"/>
    <x v="124"/>
    <n v="1226"/>
    <s v="ATIVO - EM EXTINÇÃO"/>
    <x v="2"/>
    <x v="1"/>
    <x v="19"/>
  </r>
  <r>
    <n v="2010003438"/>
    <s v="PLANO PREV AMAZONIA"/>
    <s v="PREV AMAZONIA"/>
    <x v="2"/>
    <x v="124"/>
    <n v="3243"/>
    <s v="ATIVO - EM FUNCIONAMENTO"/>
    <x v="2"/>
    <x v="1"/>
    <x v="19"/>
  </r>
  <r>
    <n v="2010003683"/>
    <s v="PLANO MOEDAPREV"/>
    <s v="MOEDAPREV"/>
    <x v="2"/>
    <x v="40"/>
    <n v="2121"/>
    <s v="ATIVO - EM FUNCIONAMENTO"/>
    <x v="1"/>
    <x v="2"/>
    <x v="0"/>
  </r>
  <r>
    <n v="2010003756"/>
    <s v="PLANO DE APOSENTADORIA COMPLEMENTAR"/>
    <s v="PLANO DE APOSENTADORIA"/>
    <x v="1"/>
    <x v="238"/>
    <n v="12184"/>
    <s v="ATIVO - EM FUNCIONAMENTO"/>
    <x v="2"/>
    <x v="2"/>
    <x v="61"/>
  </r>
  <r>
    <n v="2010003829"/>
    <s v="PLANO DE BENEFÍCIOS CPIC"/>
    <s v="CPIC"/>
    <x v="1"/>
    <x v="44"/>
    <n v="674"/>
    <s v="ATIVO - EM FUNCIONAMENTO"/>
    <x v="2"/>
    <x v="1"/>
    <x v="0"/>
  </r>
  <r>
    <n v="2010004019"/>
    <s v="PLANO SULGASPREV"/>
    <s v="PLANO SULGASPREV"/>
    <x v="1"/>
    <x v="2"/>
    <n v="335"/>
    <s v="ATIVO - EM FUNCIONAMENTO"/>
    <x v="1"/>
    <x v="0"/>
    <x v="0"/>
  </r>
  <r>
    <n v="2010004183"/>
    <s v="PLANO PREVTRAN"/>
    <s v="PREVTRAN"/>
    <x v="1"/>
    <x v="178"/>
    <n v="312"/>
    <s v="ATIVO - EM FUNCIONAMENTO"/>
    <x v="2"/>
    <x v="2"/>
    <x v="0"/>
  </r>
  <r>
    <n v="2010004256"/>
    <s v="FAMÍLIA PREVIDÊNCIA ASSOCIATIVO"/>
    <s v="FAMÍLIA PREVIDÊNCIA ASSOCIATIVO(FAMÍLIA)"/>
    <x v="1"/>
    <x v="41"/>
    <n v="16485"/>
    <s v="ATIVO - EM FUNCIONAMENTO"/>
    <x v="2"/>
    <x v="1"/>
    <x v="0"/>
  </r>
  <r>
    <n v="2010004329"/>
    <s v="PLANO DE BENEFÍCIOS I"/>
    <s v="PLANO DE BENEFÍCIOS I"/>
    <x v="1"/>
    <x v="239"/>
    <n v="446"/>
    <s v="ATIVO - EM FUNCIONAMENTO"/>
    <x v="2"/>
    <x v="2"/>
    <x v="0"/>
  </r>
  <r>
    <n v="2010004418"/>
    <s v="PLANO DE PREVIDÊNCIA REDECARD"/>
    <s v="REDECARD"/>
    <x v="1"/>
    <x v="23"/>
    <n v="887"/>
    <s v="ATIVO - EM EXTINÇÃO"/>
    <x v="2"/>
    <x v="0"/>
    <x v="4"/>
  </r>
  <r>
    <n v="2010004574"/>
    <s v="PLANO DE BENEFÍCIO II"/>
    <s v="PLANO DE BENEFÍCIOS II"/>
    <x v="1"/>
    <x v="239"/>
    <n v="27079"/>
    <s v="ATIVO - EM EXTINÇÃO"/>
    <x v="2"/>
    <x v="2"/>
    <x v="0"/>
  </r>
  <r>
    <n v="2010004647"/>
    <s v="PLANO DE BENEFÍCIOS CELPREV"/>
    <s v="CELPREV"/>
    <x v="2"/>
    <x v="128"/>
    <n v="25"/>
    <e v="#N/A"/>
    <x v="0"/>
    <x v="2"/>
    <x v="0"/>
  </r>
  <r>
    <n v="2010004711"/>
    <s v="PLANO DE BENEFÍCIOS GE AVIATION"/>
    <s v="GE AVIATION"/>
    <x v="2"/>
    <x v="150"/>
    <n v="25"/>
    <s v="ATIVO - EM EXTINÇÃO"/>
    <x v="2"/>
    <x v="3"/>
    <x v="0"/>
  </r>
  <r>
    <n v="2010004965"/>
    <s v="PLANO DE APOSENTADORIA PETROCOQUE"/>
    <s v="PETROCOQUE II"/>
    <x v="2"/>
    <x v="44"/>
    <n v="450"/>
    <s v="ATIVO - EM FUNCIONAMENTO"/>
    <x v="2"/>
    <x v="1"/>
    <x v="0"/>
  </r>
  <r>
    <n v="2010005074"/>
    <s v="PLANO DE BENEFÍCIOS PRODUQUÍMICA-NE PREV"/>
    <s v="PRODUQUÍMICA-NE PREV"/>
    <x v="1"/>
    <x v="124"/>
    <n v="212"/>
    <s v="ATIVO - EM EXTINÇÃO"/>
    <x v="2"/>
    <x v="1"/>
    <x v="0"/>
  </r>
  <r>
    <n v="2010005211"/>
    <s v="PLANO DE BENEFÍCIOS PREV FUPF CD"/>
    <s v="PREV FUPF CD"/>
    <x v="1"/>
    <x v="124"/>
    <n v="2328"/>
    <s v="ATIVO - EM EXTINÇÃO"/>
    <x v="2"/>
    <x v="1"/>
    <x v="0"/>
  </r>
  <r>
    <n v="2010005392"/>
    <s v="PLANO DE BENEFÍCIOS PREVIDENCIÁRIOS DOS MINISTROS RELIGIOSOS DA ASSEMBLÉIA DE DEUS"/>
    <s v="PLANO CIADPREV"/>
    <x v="1"/>
    <x v="237"/>
    <n v="3320"/>
    <s v="ATIVO - EM FUNCIONAMENTO"/>
    <x v="2"/>
    <x v="2"/>
    <x v="0"/>
  </r>
  <r>
    <n v="2010005465"/>
    <s v="PLANO DE BENEFÍCIOS BNY MELLON"/>
    <s v="PLANO BNY MELLON"/>
    <x v="0"/>
    <x v="111"/>
    <n v="11"/>
    <s v="ATIVO - EM EXTINÇÃO"/>
    <x v="2"/>
    <x v="1"/>
    <x v="0"/>
  </r>
  <r>
    <n v="2010005538"/>
    <s v="REGULAMENTO DO PLANO DE BENEFÍCIOS CARGILLPREV"/>
    <s v="PLANO CARGILLPREV"/>
    <x v="1"/>
    <x v="114"/>
    <n v="16001"/>
    <s v="ATIVO - EM FUNCIONAMENTO"/>
    <x v="2"/>
    <x v="3"/>
    <x v="25"/>
  </r>
  <r>
    <n v="2010005783"/>
    <s v="PLANO DE BENEFÍCIOS ATENTO"/>
    <s v="ATENTO"/>
    <x v="1"/>
    <x v="73"/>
    <n v="841"/>
    <s v="ATIVO - EM FUNCIONAMENTO"/>
    <x v="2"/>
    <x v="1"/>
    <x v="0"/>
  </r>
  <r>
    <n v="2010005856"/>
    <s v="PLANO II DE BENEFÍCIOS METRÔ RIO"/>
    <s v="PLANO II METRÔ RIO"/>
    <x v="1"/>
    <x v="66"/>
    <n v="1048"/>
    <s v="ATIVO - EM FUNCIONAMENTO"/>
    <x v="2"/>
    <x v="1"/>
    <x v="0"/>
  </r>
  <r>
    <n v="2010005929"/>
    <s v="PLANO GAMA DE BENEFÍCIOS PREVIDENCIÁRIOS"/>
    <s v="GAMA"/>
    <x v="1"/>
    <x v="26"/>
    <n v="9579"/>
    <s v="ATIVO - EM FUNCIONAMENTO"/>
    <x v="2"/>
    <x v="3"/>
    <x v="6"/>
  </r>
  <r>
    <n v="2011000165"/>
    <s v="PLANO DE BENEFÍCIOS PREVIDENCIÁRIOS - BDMG CV"/>
    <s v="PLANO CV"/>
    <x v="2"/>
    <x v="37"/>
    <n v="237"/>
    <s v="ATIVO - EM FUNCIONAMENTO"/>
    <x v="1"/>
    <x v="3"/>
    <x v="11"/>
  </r>
  <r>
    <n v="2011000238"/>
    <s v="PLANO DE APOSENTADORIA NTNPREV"/>
    <s v="PLANO NTNPREV"/>
    <x v="2"/>
    <x v="44"/>
    <n v="106"/>
    <s v="ATIVO - EM EXTINÇÃO"/>
    <x v="2"/>
    <x v="1"/>
    <x v="0"/>
  </r>
  <r>
    <n v="2011000319"/>
    <s v="MAISPREV"/>
    <s v="MAISPREV"/>
    <x v="2"/>
    <x v="163"/>
    <n v="1591"/>
    <s v="ATIVO - EM FUNCIONAMENTO"/>
    <x v="1"/>
    <x v="2"/>
    <x v="0"/>
  </r>
  <r>
    <n v="2011000483"/>
    <s v="PLANO ACRICEL DE APOSENTADORIA"/>
    <s v="ACRICELPREV"/>
    <x v="1"/>
    <x v="44"/>
    <n v="529"/>
    <s v="ATIVO - EM FUNCIONAMENTO"/>
    <x v="2"/>
    <x v="1"/>
    <x v="0"/>
  </r>
  <r>
    <n v="2011000556"/>
    <s v="PLANO DE BENEFICIO PRECE-CV"/>
    <s v="PRECE-CV"/>
    <x v="2"/>
    <x v="82"/>
    <n v="7400"/>
    <s v="ATIVO - EM EXTINÇÃO"/>
    <x v="1"/>
    <x v="3"/>
    <x v="0"/>
  </r>
  <r>
    <n v="2011000629"/>
    <s v="PLANO DE APOSENTADORIA RAIZ"/>
    <s v="RAIZPREV"/>
    <x v="2"/>
    <x v="240"/>
    <n v="66709"/>
    <s v="ATIVO - EM FUNCIONAMENTO"/>
    <x v="2"/>
    <x v="3"/>
    <x v="0"/>
  </r>
  <r>
    <n v="2011000874"/>
    <s v="PLANO DE BENEFÍCIO DEFINIDO CENTRUS"/>
    <s v="PBDC"/>
    <x v="0"/>
    <x v="47"/>
    <n v="274"/>
    <s v="ATIVO - EM EXTINÇÃO"/>
    <x v="1"/>
    <x v="3"/>
    <x v="0"/>
  </r>
  <r>
    <n v="2011000947"/>
    <s v="PLANO DE APOSENTADORIA FUTURA II"/>
    <s v="PLANO DE APOSENTADORIA FUTURA II"/>
    <x v="2"/>
    <x v="241"/>
    <n v="14536"/>
    <s v="ATIVO - EM FUNCIONAMENTO"/>
    <x v="2"/>
    <x v="2"/>
    <x v="0"/>
  </r>
  <r>
    <n v="2011001129"/>
    <s v="PLANO DE BENEFÍCIOS UNIGEL PREV"/>
    <s v="UNIGEL PREV"/>
    <x v="2"/>
    <x v="44"/>
    <n v="3289"/>
    <s v="ATIVO - EM FUNCIONAMENTO"/>
    <x v="2"/>
    <x v="1"/>
    <x v="0"/>
  </r>
  <r>
    <n v="2011001218"/>
    <s v="PLANO DE BENEFÍCIOS CDPREV"/>
    <s v="PLANO CDPREV"/>
    <x v="1"/>
    <x v="36"/>
    <n v="189"/>
    <s v="ATIVO - EM FUNCIONAMENTO"/>
    <x v="1"/>
    <x v="1"/>
    <x v="0"/>
  </r>
  <r>
    <n v="2011001511"/>
    <s v="PLANO DE BENEFÍCIOS ENERGISA RONDÔNIA"/>
    <s v="ENERGISA RONDÔNIA"/>
    <x v="1"/>
    <x v="68"/>
    <n v="250"/>
    <s v="ATIVO - EM EXTINÇÃO"/>
    <x v="2"/>
    <x v="3"/>
    <x v="0"/>
  </r>
  <r>
    <n v="2011001692"/>
    <s v="PLANO DE BENEFÍCIOS III"/>
    <s v="PLANO III"/>
    <x v="1"/>
    <x v="21"/>
    <n v="135346"/>
    <s v="ATIVO - EM FUNCIONAMENTO"/>
    <x v="2"/>
    <x v="1"/>
    <x v="0"/>
  </r>
  <r>
    <n v="2011001765"/>
    <s v="PLENOPREV"/>
    <s v="PLENOPREV"/>
    <x v="1"/>
    <x v="237"/>
    <n v="1677"/>
    <s v="ATIVO - EM FUNCIONAMENTO"/>
    <x v="2"/>
    <x v="2"/>
    <x v="0"/>
  </r>
  <r>
    <n v="2011001838"/>
    <s v="PLANO DE CONTRIBUIÇÃO DEFINIDA"/>
    <s v="MARCOPREV"/>
    <x v="1"/>
    <x v="164"/>
    <n v="7521"/>
    <s v="ATIVO - EM FUNCIONAMENTO"/>
    <x v="2"/>
    <x v="2"/>
    <x v="36"/>
  </r>
  <r>
    <n v="2011001919"/>
    <s v="PLANO DE BENEFÍCIOS VISÃO TELEFÔNICA"/>
    <s v="PLANO DE BENEFÍCIOS VISÃO TELEFÔNICA"/>
    <x v="1"/>
    <x v="196"/>
    <n v="24292"/>
    <s v="ATIVO - EM EXTINÇÃO"/>
    <x v="2"/>
    <x v="1"/>
    <x v="59"/>
  </r>
  <r>
    <n v="2011002011"/>
    <s v="PLANO DE BENEFÍCIOS PREVMETAL II"/>
    <s v="PREVMETAL II"/>
    <x v="1"/>
    <x v="44"/>
    <n v="2144"/>
    <s v="ATIVO - EM FUNCIONAMENTO"/>
    <x v="2"/>
    <x v="1"/>
    <x v="0"/>
  </r>
  <r>
    <n v="2011002192"/>
    <s v="PLANO PREV-MOSAIC 1"/>
    <s v="PREV-MOSAIC 1"/>
    <x v="2"/>
    <x v="6"/>
    <n v="1978"/>
    <s v="ATIVO - EM FUNCIONAMENTO"/>
    <x v="2"/>
    <x v="0"/>
    <x v="0"/>
  </r>
  <r>
    <n v="2011002265"/>
    <s v="PLANO PREV-MOSAIC 2"/>
    <s v="PREV-MOSAIC 2"/>
    <x v="1"/>
    <x v="6"/>
    <n v="5934"/>
    <s v="ATIVO - EM FUNCIONAMENTO"/>
    <x v="2"/>
    <x v="0"/>
    <x v="0"/>
  </r>
  <r>
    <n v="2011002338"/>
    <s v="PLANO DE APOSENTADORIA SIG PREV"/>
    <s v="SIG PREV"/>
    <x v="1"/>
    <x v="44"/>
    <n v="658"/>
    <s v="ATIVO - EM FUNCIONAMENTO"/>
    <x v="2"/>
    <x v="1"/>
    <x v="0"/>
  </r>
  <r>
    <n v="2011002419"/>
    <s v="PLANO DE BENEFÍCIOS PREVIDENCIÁRIOS DOS MILITARES ESTADUAIS ¿ PLANO ABEPOM PREVIDÊNCIA"/>
    <s v="ABEPOM PREVIDÊNCIA"/>
    <x v="1"/>
    <x v="178"/>
    <n v="1730"/>
    <s v="ATIVO - EM TRANSFERÊNCIA DE GERENCIAMENTO"/>
    <x v="2"/>
    <x v="2"/>
    <x v="0"/>
  </r>
  <r>
    <n v="2012000274"/>
    <s v="PLANO DE BENEFÍCIOS VALE FERTILIZANTES"/>
    <s v="PLANO DE BENEFÍCIOS VALE FERTILIZANTES"/>
    <x v="2"/>
    <x v="6"/>
    <n v="2231"/>
    <s v="ATIVO - EM EXTINÇÃO"/>
    <x v="2"/>
    <x v="0"/>
    <x v="0"/>
  </r>
  <r>
    <n v="2012000347"/>
    <s v="PLANO DE APOSENTADORIA METALSA"/>
    <s v="METALSA"/>
    <x v="2"/>
    <x v="111"/>
    <n v="527"/>
    <s v="ATIVO - EM FUNCIONAMENTO"/>
    <x v="2"/>
    <x v="1"/>
    <x v="0"/>
  </r>
  <r>
    <n v="2012000592"/>
    <s v="PLANO DE APOSENTADORIA BROOKFIELD INCORPORAÇÕES"/>
    <s v="PLANO BROOKFIELD INCORPORAÇÕES"/>
    <x v="1"/>
    <x v="66"/>
    <n v="807"/>
    <s v="ATIVO - EM FUNCIONAMENTO"/>
    <x v="2"/>
    <x v="1"/>
    <x v="0"/>
  </r>
  <r>
    <n v="2012000665"/>
    <s v="PLANO DE BENEFÍCIOS BBPREV REALIZE+"/>
    <s v="BBPREV REALIZE+"/>
    <x v="1"/>
    <x v="124"/>
    <n v="1809"/>
    <s v="ATIVO - EM FUNCIONAMENTO"/>
    <x v="2"/>
    <x v="1"/>
    <x v="0"/>
  </r>
  <r>
    <n v="2012000738"/>
    <s v="PLANO TAESA DE BENEFICIOS PREVIDENCIARIOS"/>
    <s v="TAESAPREV"/>
    <x v="1"/>
    <x v="182"/>
    <n v="1442"/>
    <s v="ATIVO - EM FUNCIONAMENTO"/>
    <x v="1"/>
    <x v="0"/>
    <x v="0"/>
  </r>
  <r>
    <n v="2012000819"/>
    <s v="PLANO ASSOCIATIVO INFRAPREV FAMÍLIA"/>
    <s v="PAI I"/>
    <x v="1"/>
    <x v="76"/>
    <n v="223"/>
    <s v="ATIVO - EM FUNCIONAMENTO"/>
    <x v="1"/>
    <x v="1"/>
    <x v="0"/>
  </r>
  <r>
    <n v="2012000983"/>
    <s v="PLANO DE BENEFICIOS OJIPREV"/>
    <s v="OJIPREV"/>
    <x v="1"/>
    <x v="73"/>
    <n v="426"/>
    <s v="ATIVO - EM FUNCIONAMENTO"/>
    <x v="2"/>
    <x v="1"/>
    <x v="0"/>
  </r>
  <r>
    <n v="2012001092"/>
    <s v="PLANO DE APOSENTADORIA MARSPREV"/>
    <s v="MARSPREV"/>
    <x v="2"/>
    <x v="73"/>
    <n v="3381"/>
    <s v="ATIVO - EM FUNCIONAMENTO"/>
    <x v="2"/>
    <x v="1"/>
    <x v="0"/>
  </r>
  <r>
    <n v="2012001165"/>
    <s v="PLANO DE APOSENTADORIA BAKER HUGHES"/>
    <s v="BAKER HUGHES"/>
    <x v="1"/>
    <x v="73"/>
    <n v="998"/>
    <s v="ATIVO - EM FUNCIONAMENTO"/>
    <x v="2"/>
    <x v="1"/>
    <x v="0"/>
  </r>
  <r>
    <n v="2012001238"/>
    <s v="PLANO CONTÁBIL PREV"/>
    <s v="CONTÁBIL PREV"/>
    <x v="1"/>
    <x v="178"/>
    <n v="203"/>
    <s v="ATIVO - EM FUNCIONAMENTO"/>
    <x v="2"/>
    <x v="2"/>
    <x v="0"/>
  </r>
  <r>
    <n v="2012001319"/>
    <s v="PLANO TPREV- TRELLEBORG PREVIDÊNCIA"/>
    <s v="TPREV"/>
    <x v="2"/>
    <x v="73"/>
    <n v="36"/>
    <s v="ATIVO - EM FUNCIONAMENTO"/>
    <x v="2"/>
    <x v="1"/>
    <x v="0"/>
  </r>
  <r>
    <n v="2012001483"/>
    <s v="PLANO DE BENEFÍCIOS JBT"/>
    <s v="JBT"/>
    <x v="1"/>
    <x v="146"/>
    <n v="897"/>
    <s v="ATIVO - EM FUNCIONAMENTO"/>
    <x v="2"/>
    <x v="1"/>
    <x v="0"/>
  </r>
  <r>
    <n v="2012001629"/>
    <s v="PLANO DE BENEFÍCIOS DENTALUNIPREV"/>
    <s v="PLANO DENTALUNIPREV"/>
    <x v="1"/>
    <x v="211"/>
    <n v="4569"/>
    <s v="ATIVO - EM FUNCIONAMENTO"/>
    <x v="2"/>
    <x v="2"/>
    <x v="0"/>
  </r>
  <r>
    <n v="2012001718"/>
    <s v="PLANO DE BENEFICIOS CD-02"/>
    <s v="PB CD-02"/>
    <x v="1"/>
    <x v="93"/>
    <n v="1305"/>
    <s v="ATIVO - EM FUNCIONAMENTO"/>
    <x v="1"/>
    <x v="1"/>
    <x v="20"/>
  </r>
  <r>
    <n v="2012001874"/>
    <s v="PLANO COOPERATIVO DE PREVIDÊNCIA MAIS FUTURO"/>
    <s v="MAIS FUTURO(FAMÍLIA)"/>
    <x v="1"/>
    <x v="211"/>
    <n v="3627"/>
    <s v="ATIVO - EM FUNCIONAMENTO"/>
    <x v="2"/>
    <x v="2"/>
    <x v="0"/>
  </r>
  <r>
    <n v="2012001947"/>
    <s v="PLANO DE BENEFÍCIOS PRODEMGEPREV"/>
    <s v="PRODEMGEPREV"/>
    <x v="1"/>
    <x v="36"/>
    <n v="1104"/>
    <s v="ATIVO - EM FUNCIONAMENTO"/>
    <x v="1"/>
    <x v="1"/>
    <x v="0"/>
  </r>
  <r>
    <n v="2012002056"/>
    <s v="PLANO DE BENEFÍCIOS FITPREV DE CONTRIBUIÇÃO DEFINIDA"/>
    <s v="FITPREV"/>
    <x v="1"/>
    <x v="66"/>
    <n v="287"/>
    <s v="ATIVO - EM FUNCIONAMENTO"/>
    <x v="2"/>
    <x v="1"/>
    <x v="26"/>
  </r>
  <r>
    <n v="2013000138"/>
    <s v="PLANO DE BENEFÍCIOS PREVCOM RP"/>
    <s v="PREVCOM RP (SERVIDOR)"/>
    <x v="1"/>
    <x v="242"/>
    <n v="5350"/>
    <s v="ATIVO - EM FUNCIONAMENTO"/>
    <x v="1"/>
    <x v="1"/>
    <x v="0"/>
  </r>
  <r>
    <n v="2013000219"/>
    <s v="PLANO DE BENEFÍCIOS PREVCOM RG"/>
    <s v="PREVCOM RG (SERVIDOR)"/>
    <x v="1"/>
    <x v="242"/>
    <n v="20483"/>
    <s v="ATIVO - EM FUNCIONAMENTO"/>
    <x v="1"/>
    <x v="1"/>
    <x v="0"/>
  </r>
  <r>
    <n v="2013000383"/>
    <s v="PLANO EXECUTIVO FEDERAL"/>
    <s v="EXECPREV (SERVIDOR)"/>
    <x v="1"/>
    <x v="243"/>
    <n v="109139"/>
    <s v="ATIVO - EM FUNCIONAMENTO"/>
    <x v="1"/>
    <x v="1"/>
    <x v="15"/>
  </r>
  <r>
    <n v="2013000456"/>
    <s v="PLANO DE BENEFÍCIOS APEXPREV"/>
    <s v="APEXPREV"/>
    <x v="1"/>
    <x v="124"/>
    <n v="654"/>
    <s v="ATIVO - EM FUNCIONAMENTO"/>
    <x v="2"/>
    <x v="1"/>
    <x v="0"/>
  </r>
  <r>
    <n v="2013000529"/>
    <s v="PLANO DE BENEFÍCIOS NITRO PREV"/>
    <s v="NITRO PREV"/>
    <x v="1"/>
    <x v="146"/>
    <n v="446"/>
    <s v="ATIVO - EM FUNCIONAMENTO"/>
    <x v="2"/>
    <x v="1"/>
    <x v="0"/>
  </r>
  <r>
    <n v="2013000618"/>
    <s v="PLANO DE BENEFÍCIOS DO PODER LEGISLATIVO FEDERAL"/>
    <s v="LEGISPREV (SERVIDOR)"/>
    <x v="1"/>
    <x v="243"/>
    <n v="2998"/>
    <s v="ATIVO - EM FUNCIONAMENTO"/>
    <x v="1"/>
    <x v="1"/>
    <x v="0"/>
  </r>
  <r>
    <n v="2013000847"/>
    <s v="PLANO DE BENEFÍCIOS II"/>
    <s v="PLANO MISTO"/>
    <x v="1"/>
    <x v="70"/>
    <n v="2177"/>
    <s v="ATIVO - EM FUNCIONAMENTO"/>
    <x v="1"/>
    <x v="3"/>
    <x v="0"/>
  </r>
  <r>
    <n v="2013000911"/>
    <s v="PLANO DE BENEFÍCIOS ABDI-FLEXCERES"/>
    <s v="ABDI-FLEXCERES"/>
    <x v="1"/>
    <x v="20"/>
    <n v="151"/>
    <s v="ATIVO - EM FUNCIONAMENTO"/>
    <x v="1"/>
    <x v="1"/>
    <x v="0"/>
  </r>
  <r>
    <n v="2013001029"/>
    <s v="PLANO DE BENEFÍCIOS HEIPREV"/>
    <s v="PLANO HEIPREV"/>
    <x v="1"/>
    <x v="44"/>
    <n v="18098"/>
    <s v="ATIVO - EM FUNCIONAMENTO"/>
    <x v="2"/>
    <x v="1"/>
    <x v="0"/>
  </r>
  <r>
    <n v="2013001118"/>
    <s v="PLANO DE APOSENTADORIA SIAS"/>
    <s v="PREVSIAS"/>
    <x v="1"/>
    <x v="24"/>
    <n v="1479"/>
    <s v="ATIVO - EM FUNCIONAMENTO"/>
    <x v="1"/>
    <x v="2"/>
    <x v="0"/>
  </r>
  <r>
    <n v="2013001274"/>
    <s v="PLANO DE BENEFÍCIOS SESI-PIPREV"/>
    <s v="SESI-PIPREV"/>
    <x v="1"/>
    <x v="106"/>
    <n v="548"/>
    <s v="ATIVO - EM FUNCIONAMENTO"/>
    <x v="2"/>
    <x v="3"/>
    <x v="0"/>
  </r>
  <r>
    <n v="2013001347"/>
    <s v="PLANO DE BENEFÍCIOS RJPREV-CD"/>
    <s v="RJPREV-CD (SERVIDOR)"/>
    <x v="1"/>
    <x v="244"/>
    <n v="6609"/>
    <s v="ATIVO - EM FUNCIONAMENTO"/>
    <x v="1"/>
    <x v="2"/>
    <x v="0"/>
  </r>
  <r>
    <n v="2013001411"/>
    <s v="PLANO CBSPREV"/>
    <s v="CBSPREV"/>
    <x v="1"/>
    <x v="43"/>
    <n v="29936"/>
    <s v="ATIVO - EM FUNCIONAMENTO"/>
    <x v="2"/>
    <x v="1"/>
    <x v="0"/>
  </r>
  <r>
    <n v="2013001592"/>
    <s v="PLANO DE APOSENTADORIA INOVAPREV"/>
    <s v="INOVAPREV"/>
    <x v="1"/>
    <x v="135"/>
    <n v="2468"/>
    <s v="ATIVO - EM FUNCIONAMENTO"/>
    <x v="2"/>
    <x v="1"/>
    <x v="0"/>
  </r>
  <r>
    <n v="2013001665"/>
    <s v="PLANO DE BENEFÍCIOS CODEMIG PREV"/>
    <s v="PLANO CODEMIG PREV"/>
    <x v="1"/>
    <x v="36"/>
    <n v="198"/>
    <s v="ATIVO - EM FUNCIONAMENTO"/>
    <x v="1"/>
    <x v="1"/>
    <x v="0"/>
  </r>
  <r>
    <n v="2013001738"/>
    <s v="PLANO DE BENEFÍCIOS DO JUDICIÁRIO DA UNIÃO, DO MINISTÉRIO PÚBLICO DA UNIÃO E DO CONSELHO NACIONAL DO"/>
    <s v="JUSMP-PREV (SERVIDOR)"/>
    <x v="1"/>
    <x v="245"/>
    <n v="38337"/>
    <s v="ATIVO - EM FUNCIONAMENTO"/>
    <x v="1"/>
    <x v="1"/>
    <x v="0"/>
  </r>
  <r>
    <n v="2013001819"/>
    <s v="PLANO DE APOSENTADORIA AB FREIOS"/>
    <s v="AB FREIOS"/>
    <x v="2"/>
    <x v="44"/>
    <n v="278"/>
    <s v="ATIVO - EM FUNCIONAMENTO"/>
    <x v="2"/>
    <x v="1"/>
    <x v="0"/>
  </r>
  <r>
    <n v="2013001983"/>
    <s v="PLANO DE BENEFÍCIOS CARESTREAMPREV"/>
    <s v="CARESTREAMPREV"/>
    <x v="2"/>
    <x v="111"/>
    <n v="144"/>
    <s v="ATIVO - EM FUNCIONAMENTO"/>
    <x v="2"/>
    <x v="1"/>
    <x v="0"/>
  </r>
  <r>
    <n v="2013002092"/>
    <s v="PLANO DE BENEFÍCIOS PREVCOM RG - UNIS"/>
    <s v="PREVCOM RG UNIS (SERVIDOR)"/>
    <x v="1"/>
    <x v="242"/>
    <n v="8598"/>
    <s v="ATIVO - EM FUNCIONAMENTO"/>
    <x v="1"/>
    <x v="1"/>
    <x v="0"/>
  </r>
  <r>
    <n v="2013002165"/>
    <s v="PLANO DE BENEFICIO SALDADO"/>
    <s v="PBS"/>
    <x v="0"/>
    <x v="42"/>
    <n v="5041"/>
    <s v="ATIVO - EM FUNCIONAMENTO"/>
    <x v="1"/>
    <x v="1"/>
    <x v="13"/>
  </r>
  <r>
    <n v="2013002238"/>
    <s v="PLANO DE BENEFICIOS FBPREV II"/>
    <s v="FBPREV II"/>
    <x v="2"/>
    <x v="42"/>
    <n v="9575"/>
    <s v="ATIVO - EM FUNCIONAMENTO"/>
    <x v="1"/>
    <x v="1"/>
    <x v="13"/>
  </r>
  <r>
    <n v="2014000174"/>
    <s v="PLANO DE APOSENTADORIA NESTLE"/>
    <s v="PAN"/>
    <x v="1"/>
    <x v="145"/>
    <n v="19651"/>
    <s v="ATIVO - EM FUNCIONAMENTO"/>
    <x v="2"/>
    <x v="3"/>
    <x v="0"/>
  </r>
  <r>
    <n v="2014000247"/>
    <s v="PLANO DE APOSENTADORIA HMB PREV"/>
    <s v="HMB PREV"/>
    <x v="1"/>
    <x v="73"/>
    <n v="3170"/>
    <s v="ATIVO - EM FUNCIONAMENTO"/>
    <x v="2"/>
    <x v="1"/>
    <x v="0"/>
  </r>
  <r>
    <n v="2014000311"/>
    <s v="PLANO DE BENEFÍCIOS DOS SERVIDORES PÚBLICOS DO ESTADO DO ESPÍRITO SANTO"/>
    <s v="PREVES SE (SERVIDOR)"/>
    <x v="1"/>
    <x v="246"/>
    <n v="4810"/>
    <s v="ATIVO - EM FUNCIONAMENTO"/>
    <x v="1"/>
    <x v="2"/>
    <x v="0"/>
  </r>
  <r>
    <n v="2014000492"/>
    <s v="PLANO DE BENEFICIOS ZOETIS PREV"/>
    <s v="ZOETIS PREV"/>
    <x v="2"/>
    <x v="127"/>
    <n v="2087"/>
    <s v="ATIVO - EM FUNCIONAMENTO"/>
    <x v="2"/>
    <x v="2"/>
    <x v="0"/>
  </r>
  <r>
    <n v="2014000638"/>
    <s v="PLANO UNIMED DE PREVIDÊNCIA"/>
    <s v="PLANO UNIMED"/>
    <x v="1"/>
    <x v="229"/>
    <n v="1329"/>
    <s v="ATIVO - EM FUNCIONAMENTO"/>
    <x v="2"/>
    <x v="3"/>
    <x v="0"/>
  </r>
  <r>
    <n v="2014000719"/>
    <s v="PLANO AKER SOLUTIONS PREV"/>
    <s v="AKER PREV"/>
    <x v="1"/>
    <x v="73"/>
    <n v="1374"/>
    <s v="ATIVO - EM FUNCIONAMENTO"/>
    <x v="2"/>
    <x v="1"/>
    <x v="0"/>
  </r>
  <r>
    <n v="2014000883"/>
    <s v="PLANO DE BENEFÍCIOS EMATERDF-FLEXCERES"/>
    <s v="EMATERDF-FLEXCERES"/>
    <x v="2"/>
    <x v="20"/>
    <n v="510"/>
    <s v="ATIVO - EM FUNCIONAMENTO"/>
    <x v="1"/>
    <x v="1"/>
    <x v="0"/>
  </r>
  <r>
    <n v="2014001065"/>
    <s v="PLANO DE APOSENTADORIA MOTOROLA SOLUTIONS"/>
    <s v="PLANO DE APOSENTADORIA MOTOROLA SOLUTION"/>
    <x v="1"/>
    <x v="216"/>
    <n v="551"/>
    <s v="ATIVO - EM FUNCIONAMENTO"/>
    <x v="2"/>
    <x v="2"/>
    <x v="0"/>
  </r>
  <r>
    <n v="2014001219"/>
    <s v="PLANO DE APOSENTADORIA PROGRAMADA II"/>
    <s v="PAP II"/>
    <x v="2"/>
    <x v="145"/>
    <n v="1868"/>
    <s v="ATIVO - EM FUNCIONAMENTO"/>
    <x v="2"/>
    <x v="3"/>
    <x v="0"/>
  </r>
  <r>
    <n v="2014001383"/>
    <s v="PLANO  PRODEMGE SALDADO"/>
    <s v="PSP"/>
    <x v="0"/>
    <x v="36"/>
    <n v="211"/>
    <s v="ATIVO - EM EXTINÇÃO"/>
    <x v="1"/>
    <x v="1"/>
    <x v="0"/>
  </r>
  <r>
    <n v="2014001456"/>
    <s v="PLANO DE BENEFÍCIOS CONFORTPREV"/>
    <s v="CONFORTPREV"/>
    <x v="1"/>
    <x v="197"/>
    <n v="1785"/>
    <s v="ATIVO - EM FUNCIONAMENTO"/>
    <x v="2"/>
    <x v="2"/>
    <x v="44"/>
  </r>
  <r>
    <n v="2014001529"/>
    <s v="PLANO DE APOSENTADORIA U-SHIN PREV"/>
    <s v="U-SHIN PREV"/>
    <x v="1"/>
    <x v="73"/>
    <n v="210"/>
    <s v="ATIVO - EM FUNCIONAMENTO"/>
    <x v="2"/>
    <x v="1"/>
    <x v="0"/>
  </r>
  <r>
    <n v="2014001618"/>
    <s v="PLANO DE APOSENTADORIA OLYMPUSPREV"/>
    <s v="OLYMPUSPREV"/>
    <x v="1"/>
    <x v="73"/>
    <n v="61"/>
    <s v="ATIVO - EM FUNCIONAMENTO"/>
    <x v="2"/>
    <x v="1"/>
    <x v="0"/>
  </r>
  <r>
    <n v="2014001774"/>
    <s v="PLANO DE CONTRIBUIÇÃO DEFINIDA PREVI-ERICSSON"/>
    <s v="PLANO CD"/>
    <x v="1"/>
    <x v="137"/>
    <n v="1207"/>
    <s v="ATIVO - EM FUNCIONAMENTO"/>
    <x v="2"/>
    <x v="3"/>
    <x v="0"/>
  </r>
  <r>
    <n v="2014001847"/>
    <s v="PLANO DE BENEFICIOS PREVISÃO"/>
    <s v="PREVISÃO"/>
    <x v="1"/>
    <x v="196"/>
    <n v="1354"/>
    <s v="ATIVO - EM FUNCIONAMENTO"/>
    <x v="2"/>
    <x v="1"/>
    <x v="59"/>
  </r>
  <r>
    <n v="2014002118"/>
    <s v="PLANO DE BENEFÍCIOS  - CD - METRO - DF"/>
    <s v="PB CD - METRO - DF"/>
    <x v="1"/>
    <x v="93"/>
    <n v="780"/>
    <s v="ATIVO - EM FUNCIONAMENTO"/>
    <x v="1"/>
    <x v="1"/>
    <x v="0"/>
  </r>
  <r>
    <n v="2015000119"/>
    <s v="PLANO DE BENEFICIOS FUGROPREV"/>
    <s v="FUGROPREV"/>
    <x v="1"/>
    <x v="66"/>
    <n v="394"/>
    <s v="ATIVO - EM FUNCIONAMENTO"/>
    <x v="2"/>
    <x v="1"/>
    <x v="0"/>
  </r>
  <r>
    <n v="2015000356"/>
    <s v="PLANO DE APOSENTADORIA ABBVIEPREV"/>
    <s v="PABBVIEPREV"/>
    <x v="1"/>
    <x v="127"/>
    <n v="1331"/>
    <s v="ATIVO - EM FUNCIONAMENTO"/>
    <x v="2"/>
    <x v="2"/>
    <x v="0"/>
  </r>
  <r>
    <n v="2015000429"/>
    <s v="PLANO DE BENEFÍCIOS PREVPLAN"/>
    <s v="PREVPLAN (SERVIDOR)"/>
    <x v="1"/>
    <x v="247"/>
    <n v="3492"/>
    <s v="ATIVO - EM FUNCIONAMENTO"/>
    <x v="1"/>
    <x v="2"/>
    <x v="0"/>
  </r>
  <r>
    <n v="2015000518"/>
    <s v="PLANO DE PREVIDÊNCIA COMPLEMENTAR CITROSUCOPREV"/>
    <s v="CITROSUCOPREV"/>
    <x v="2"/>
    <x v="73"/>
    <n v="6874"/>
    <s v="ATIVO - EM FUNCIONAMENTO"/>
    <x v="2"/>
    <x v="1"/>
    <x v="0"/>
  </r>
  <r>
    <n v="2015000674"/>
    <s v="PLANO PREVITÊ"/>
    <s v="PLANO PREVITÊ"/>
    <x v="1"/>
    <x v="106"/>
    <n v="2681"/>
    <s v="ATIVO - EM FUNCIONAMENTO"/>
    <x v="2"/>
    <x v="3"/>
    <x v="0"/>
  </r>
  <r>
    <n v="2015000747"/>
    <s v="PLANO DE BENEFICIOS CELPA R"/>
    <s v="PLANO CELPA R"/>
    <x v="0"/>
    <x v="91"/>
    <n v="28"/>
    <s v="ATIVO - EM FUNCIONAMENTO"/>
    <x v="2"/>
    <x v="3"/>
    <x v="0"/>
  </r>
  <r>
    <n v="2015000811"/>
    <s v="PLANO ELDORADO PREV"/>
    <s v="PLANO ELDORADO PREV"/>
    <x v="1"/>
    <x v="73"/>
    <n v="0"/>
    <s v="ATIVO - EM FUNCIONAMENTO"/>
    <x v="2"/>
    <x v="1"/>
    <x v="0"/>
  </r>
  <r>
    <n v="2015000992"/>
    <s v="FAMÍLIA PREVIDÊNCIA CORPORATIVO"/>
    <s v="FAMÍLIA PREVIDÊNCIA CORPORATIVO"/>
    <x v="1"/>
    <x v="41"/>
    <n v="612"/>
    <s v="ATIVO - EM FUNCIONAMENTO"/>
    <x v="2"/>
    <x v="1"/>
    <x v="0"/>
  </r>
  <r>
    <n v="2015001174"/>
    <s v="PLANO DE BENEFICIOS PORTOPREV II"/>
    <s v="PLANO PORTOPREV II"/>
    <x v="1"/>
    <x v="148"/>
    <n v="14462"/>
    <s v="ATIVO - EM FUNCIONAMENTO"/>
    <x v="2"/>
    <x v="3"/>
    <x v="32"/>
  </r>
  <r>
    <n v="2015001247"/>
    <s v="PLANO DE BENEFÍCIOS DOS SERVIDORES E EMPREGADOS DE CARGO EM COMISSÃO OU DESIGNAÇÃO TEMPORÁRIA DO EST"/>
    <s v="PREVES CDT (SERVIDOR)"/>
    <x v="1"/>
    <x v="246"/>
    <n v="1142"/>
    <s v="ATIVO - EM FUNCIONAMENTO"/>
    <x v="1"/>
    <x v="2"/>
    <x v="0"/>
  </r>
  <r>
    <n v="2015001311"/>
    <s v="PLANO CONABPREV"/>
    <s v="CONABPREV"/>
    <x v="1"/>
    <x v="22"/>
    <n v="4824"/>
    <s v="ATIVO - EM FUNCIONAMENTO"/>
    <x v="1"/>
    <x v="3"/>
    <x v="0"/>
  </r>
  <r>
    <n v="2015001492"/>
    <s v="PLANO DE BENEFÍCIOS CONAB SALDADO"/>
    <s v="CONAB SALDADO"/>
    <x v="0"/>
    <x v="22"/>
    <n v="3661"/>
    <s v="ATIVO - EM EXTINÇÃO"/>
    <x v="1"/>
    <x v="3"/>
    <x v="0"/>
  </r>
  <r>
    <n v="2015001565"/>
    <s v="PLANO DE APOSENTADORIA CACIBAN"/>
    <s v="PLANO CACIBAN"/>
    <x v="0"/>
    <x v="33"/>
    <n v="471"/>
    <s v="ATIVO - EM FUNCIONAMENTO"/>
    <x v="2"/>
    <x v="0"/>
    <x v="9"/>
  </r>
  <r>
    <n v="2015001638"/>
    <s v="PLANO DCA DE APOSENTADORIA"/>
    <s v="PLANO DCA"/>
    <x v="0"/>
    <x v="33"/>
    <n v="137"/>
    <s v="ATIVO - EM FUNCIONAMENTO"/>
    <x v="2"/>
    <x v="0"/>
    <x v="9"/>
  </r>
  <r>
    <n v="2015001719"/>
    <s v="PLANO DAB DE APOSENTADORIA"/>
    <s v="PLANO DAB"/>
    <x v="0"/>
    <x v="33"/>
    <n v="147"/>
    <s v="ATIVO - EM FUNCIONAMENTO"/>
    <x v="2"/>
    <x v="0"/>
    <x v="9"/>
  </r>
  <r>
    <n v="2015001883"/>
    <s v="PLANO DE BENEFÍCIOS COPANPREV"/>
    <s v="COPANPREV"/>
    <x v="1"/>
    <x v="211"/>
    <n v="249"/>
    <s v="ATIVO - EM FUNCIONAMENTO"/>
    <x v="2"/>
    <x v="2"/>
    <x v="0"/>
  </r>
  <r>
    <n v="2016000147"/>
    <s v="PLANO AXALTA PREV"/>
    <s v="AXALTA PREV"/>
    <x v="1"/>
    <x v="66"/>
    <n v="1217"/>
    <s v="ATIVO - EM FUNCIONAMENTO"/>
    <x v="2"/>
    <x v="1"/>
    <x v="0"/>
  </r>
  <r>
    <n v="2016000211"/>
    <s v="PLANO DE BENEFICIOS ARYSTA PREV I"/>
    <s v="PLANO ARYSTA PREV I"/>
    <x v="1"/>
    <x v="73"/>
    <n v="8"/>
    <s v="ATIVO - EM RETIRADA DE PATROCÍNIO"/>
    <x v="2"/>
    <x v="1"/>
    <x v="0"/>
  </r>
  <r>
    <n v="2016000392"/>
    <s v="PLANO DE BENEFICIOS V"/>
    <s v="PLANO V"/>
    <x v="1"/>
    <x v="134"/>
    <n v="3391"/>
    <s v="ATIVO - EM FUNCIONAMENTO"/>
    <x v="2"/>
    <x v="1"/>
    <x v="0"/>
  </r>
  <r>
    <n v="2016000465"/>
    <s v="PLANO DE APOSENTADORIA GE ENERGIA"/>
    <s v="PLANO GE ENERGIA"/>
    <x v="1"/>
    <x v="150"/>
    <n v="3841"/>
    <s v="ATIVO - EM FUNCIONAMENTO"/>
    <x v="2"/>
    <x v="3"/>
    <x v="0"/>
  </r>
  <r>
    <n v="2016000538"/>
    <s v="BBTS PREV"/>
    <s v="BBTS PREV"/>
    <x v="1"/>
    <x v="124"/>
    <n v="1655"/>
    <s v="ATIVO - EM FUNCIONAMENTO"/>
    <x v="2"/>
    <x v="1"/>
    <x v="0"/>
  </r>
  <r>
    <n v="2016000619"/>
    <s v="PLANO DE BENEFICIOS PREVER"/>
    <s v="PLANO PREVER"/>
    <x v="1"/>
    <x v="67"/>
    <n v="1809"/>
    <s v="ATIVO - EM FUNCIONAMENTO"/>
    <x v="2"/>
    <x v="3"/>
    <x v="0"/>
  </r>
  <r>
    <n v="2016000783"/>
    <s v="PLANO DE CONTRIBUIÇÃO DEFINIDA OLINPREV"/>
    <s v="PLANO CD OLINPREV"/>
    <x v="1"/>
    <x v="127"/>
    <n v="299"/>
    <s v="ATIVO - EM FUNCIONAMENTO"/>
    <x v="2"/>
    <x v="2"/>
    <x v="0"/>
  </r>
  <r>
    <n v="2016000856"/>
    <s v="PLANO DE BENEFÍCIOS PREVBAHIA PB CIVIL"/>
    <s v="PREVBAHIA PB CIVIL (SERVIDOR)"/>
    <x v="1"/>
    <x v="248"/>
    <n v="3086"/>
    <s v="ATIVO - EM FUNCIONAMENTO"/>
    <x v="1"/>
    <x v="2"/>
    <x v="0"/>
  </r>
  <r>
    <n v="2016000929"/>
    <s v="PLANO CHEMOURS PREV"/>
    <s v="CHEMOURS PREV"/>
    <x v="1"/>
    <x v="73"/>
    <n v="58"/>
    <s v="ATIVO - EM FUNCIONAMENTO"/>
    <x v="2"/>
    <x v="1"/>
    <x v="0"/>
  </r>
  <r>
    <n v="2016001038"/>
    <s v="PLANO DE PREVIDÊNCIA TWDC BRASIL"/>
    <s v="DISNEY"/>
    <x v="1"/>
    <x v="73"/>
    <n v="303"/>
    <s v="ATIVO - EM FUNCIONAMENTO"/>
    <x v="2"/>
    <x v="1"/>
    <x v="0"/>
  </r>
  <r>
    <n v="2016001119"/>
    <s v="PLANO DE PREVIDÊNCIA ESPN"/>
    <s v="ESPN"/>
    <x v="1"/>
    <x v="73"/>
    <n v="143"/>
    <s v="ATIVO - EM FUNCIONAMENTO"/>
    <x v="2"/>
    <x v="1"/>
    <x v="0"/>
  </r>
  <r>
    <n v="2016001283"/>
    <s v="PLANO DE BENEFÍCIOS DO SERVIDOR PÚBLICO DO ESTADO DO RIO GRANDE DO SUL"/>
    <s v="PLANO RS-FUTURO (SERVIDOR)"/>
    <x v="1"/>
    <x v="249"/>
    <n v="2244"/>
    <s v="ATIVO - EM FUNCIONAMENTO"/>
    <x v="1"/>
    <x v="2"/>
    <x v="0"/>
  </r>
  <r>
    <n v="2016001356"/>
    <s v="PLANO DE APOSENTADORIA ARRIS"/>
    <s v="PLANO ARRIS"/>
    <x v="2"/>
    <x v="216"/>
    <n v="59"/>
    <s v="ATIVO - EM FUNCIONAMENTO"/>
    <x v="2"/>
    <x v="2"/>
    <x v="0"/>
  </r>
  <r>
    <n v="2016001429"/>
    <s v="PLANO DE APOSENTADORIA MAIS VIDA PREVIDÊNCIA II"/>
    <s v="PLANO II"/>
    <x v="1"/>
    <x v="216"/>
    <n v="943"/>
    <s v="ATIVO - EM FUNCIONAMENTO"/>
    <x v="2"/>
    <x v="2"/>
    <x v="0"/>
  </r>
  <r>
    <n v="2016001518"/>
    <s v="PLANO DE BENEFÍCIOS DE PREVIDÊNCIA COMPLEMENTAR DO ESTADO DE SANTA CATARINA"/>
    <s v="PLANO SCPREV (SERVIDOR)"/>
    <x v="1"/>
    <x v="250"/>
    <n v="2471"/>
    <s v="ATIVO - EM FUNCIONAMENTO"/>
    <x v="1"/>
    <x v="2"/>
    <x v="0"/>
  </r>
  <r>
    <n v="2016001674"/>
    <s v="PLANO DE BENEFÍCIOS D - ELANCO"/>
    <s v="PLANO  D ELANCO"/>
    <x v="0"/>
    <x v="251"/>
    <n v="161"/>
    <s v="ATIVO - EM FUNCIONAMENTO"/>
    <x v="2"/>
    <x v="2"/>
    <x v="0"/>
  </r>
  <r>
    <n v="2016001747"/>
    <s v="PLANO DE BENEFÍCIOS A - ELENCO"/>
    <s v="PLANO A  ELENCO"/>
    <x v="2"/>
    <x v="251"/>
    <n v="52"/>
    <s v="ATIVO - EM FUNCIONAMENTO"/>
    <x v="2"/>
    <x v="2"/>
    <x v="0"/>
  </r>
  <r>
    <n v="2016001811"/>
    <s v="PLANO DE BENEFÍCIO SERGUS CD"/>
    <s v="SERGUS CD"/>
    <x v="1"/>
    <x v="52"/>
    <n v="773"/>
    <s v="ATIVO - EM FUNCIONAMENTO"/>
    <x v="1"/>
    <x v="3"/>
    <x v="16"/>
  </r>
  <r>
    <n v="2016001992"/>
    <s v="PLANO DE BENEFÍCIOS PREVIDENCIÁRIOS"/>
    <s v="PREVCOOP"/>
    <x v="1"/>
    <x v="207"/>
    <n v="157003"/>
    <s v="ATIVO - EM FUNCIONAMENTO"/>
    <x v="2"/>
    <x v="1"/>
    <x v="0"/>
  </r>
  <r>
    <n v="2016002018"/>
    <s v="PLANO DE BENEFÍCIOS KEYSIGHT"/>
    <s v="PLANO KEYSIGHT"/>
    <x v="2"/>
    <x v="111"/>
    <n v="95"/>
    <s v="ATIVO - EM FUNCIONAMENTO"/>
    <x v="2"/>
    <x v="1"/>
    <x v="0"/>
  </r>
  <r>
    <n v="2016002174"/>
    <s v="PLANO DE BENEFICIOS AGROPREV"/>
    <s v="AGROPREV"/>
    <x v="1"/>
    <x v="44"/>
    <n v="921"/>
    <s v="ATIVO - EM FUNCIONAMENTO"/>
    <x v="2"/>
    <x v="1"/>
    <x v="0"/>
  </r>
  <r>
    <n v="2016002247"/>
    <s v="CERANPREV"/>
    <s v="CERANPREV"/>
    <x v="1"/>
    <x v="41"/>
    <n v="45"/>
    <s v="ATIVO - EM FUNCIONAMENTO"/>
    <x v="2"/>
    <x v="1"/>
    <x v="0"/>
  </r>
  <r>
    <n v="2016002311"/>
    <s v="FOZ DO CHAPECÓ PREV"/>
    <s v="FOZ DO CHAPECÓ PREV"/>
    <x v="1"/>
    <x v="41"/>
    <n v="50"/>
    <s v="ATIVO - EM FUNCIONAMENTO"/>
    <x v="2"/>
    <x v="1"/>
    <x v="0"/>
  </r>
  <r>
    <n v="2017000183"/>
    <s v="PLANO DE BENEFÍCIOS - CD - 05"/>
    <s v="PB CD - 05"/>
    <x v="1"/>
    <x v="93"/>
    <n v="1101"/>
    <s v="ATIVO - EM FUNCIONAMENTO"/>
    <x v="1"/>
    <x v="1"/>
    <x v="45"/>
  </r>
  <r>
    <n v="2017000256"/>
    <s v="PLANO III DE APOSENTADORIA"/>
    <s v="PLANO III"/>
    <x v="1"/>
    <x v="183"/>
    <n v="1331"/>
    <s v="ATIVO - EM FUNCIONAMENTO"/>
    <x v="1"/>
    <x v="3"/>
    <x v="41"/>
  </r>
  <r>
    <n v="2017000418"/>
    <s v="LUBRIZOL PREV DE CONTRIBUIÇÃO DEFINIDA"/>
    <s v="LUBRIZOL PREV CD"/>
    <x v="1"/>
    <x v="66"/>
    <n v="316"/>
    <s v="ATIVO - EM FUNCIONAMENTO"/>
    <x v="2"/>
    <x v="1"/>
    <x v="0"/>
  </r>
  <r>
    <n v="2017000574"/>
    <s v="AMAZUL PREV"/>
    <s v="AMAZUL PREV"/>
    <x v="1"/>
    <x v="124"/>
    <n v="780"/>
    <s v="ATIVO - EM FUNCIONAMENTO"/>
    <x v="2"/>
    <x v="1"/>
    <x v="0"/>
  </r>
  <r>
    <n v="2017000647"/>
    <s v="PLANO DE BENEFÍCIOS ENERGISA"/>
    <s v="PLANO ENERGISA"/>
    <x v="1"/>
    <x v="68"/>
    <n v="18264"/>
    <s v="ATIVO - EM FUNCIONAMENTO"/>
    <x v="2"/>
    <x v="3"/>
    <x v="17"/>
  </r>
  <r>
    <n v="2017000711"/>
    <s v="PLANO DE BENEFÍCIOS TERRA PREV"/>
    <s v="TERRA PREV"/>
    <x v="1"/>
    <x v="124"/>
    <n v="366"/>
    <s v="ATIVO - EM FUNCIONAMENTO"/>
    <x v="2"/>
    <x v="1"/>
    <x v="0"/>
  </r>
  <r>
    <n v="2017000892"/>
    <s v="PLANO DE APOSENTADORIA SOLVAYPREV"/>
    <s v="PLANO DE APOSENTADORIA SOLVAYPREV"/>
    <x v="1"/>
    <x v="48"/>
    <n v="640"/>
    <s v="ATIVO - EM FUNCIONAMENTO"/>
    <x v="2"/>
    <x v="3"/>
    <x v="0"/>
  </r>
  <r>
    <n v="2017000965"/>
    <s v="PLANO GOIÁS SEGURO"/>
    <s v="PGS (SERVIDOR)"/>
    <x v="1"/>
    <x v="252"/>
    <n v="1309"/>
    <s v="ATIVO - EM FUNCIONAMENTO"/>
    <x v="1"/>
    <x v="2"/>
    <x v="0"/>
  </r>
  <r>
    <n v="2017001074"/>
    <s v="PLANO DE APOSENTADORIA BÁSICO CMOC"/>
    <s v="PLANO CMOC"/>
    <x v="2"/>
    <x v="73"/>
    <n v="2591"/>
    <s v="ATIVO - EM FUNCIONAMENTO"/>
    <x v="2"/>
    <x v="1"/>
    <x v="0"/>
  </r>
  <r>
    <n v="2017001147"/>
    <s v="PLANO DE APOSENTADORIA SUPLEMENTAR CMOC"/>
    <s v="PLANO CMOC"/>
    <x v="2"/>
    <x v="73"/>
    <n v="1996"/>
    <s v="ATIVO - EM FUNCIONAMENTO"/>
    <x v="2"/>
    <x v="1"/>
    <x v="0"/>
  </r>
  <r>
    <n v="2017001211"/>
    <s v="PLANO DE BENEFÍCIOS FECOMÉRCIO MG-I"/>
    <s v="FECOMERCIO MG-I"/>
    <x v="1"/>
    <x v="69"/>
    <n v="5030"/>
    <s v="ATIVO - EM FUNCIONAMENTO"/>
    <x v="2"/>
    <x v="2"/>
    <x v="0"/>
  </r>
  <r>
    <n v="2017001392"/>
    <s v="PLANO DE BENEFÍCIOS III SALDADO"/>
    <s v="PLANO SALDADO"/>
    <x v="0"/>
    <x v="70"/>
    <n v="636"/>
    <s v="ATIVO - EM EXTINÇÃO"/>
    <x v="1"/>
    <x v="3"/>
    <x v="0"/>
  </r>
  <r>
    <n v="2017001465"/>
    <s v="PLANO INSTITUIDO FAMÍLIA FUNDAÇÃO COPEL"/>
    <s v="PLANO FAMÍLIA (FAMÍLIA)"/>
    <x v="1"/>
    <x v="29"/>
    <n v="11443"/>
    <s v="ATIVO - EM FUNCIONAMENTO"/>
    <x v="1"/>
    <x v="1"/>
    <x v="0"/>
  </r>
  <r>
    <n v="2017001538"/>
    <s v="PLANO DE APOSENTADORIA ABBOTT"/>
    <s v="PLANO  ABBOTT"/>
    <x v="1"/>
    <x v="73"/>
    <n v="1880"/>
    <s v="ATIVO - EM FUNCIONAMENTO"/>
    <x v="2"/>
    <x v="1"/>
    <x v="0"/>
  </r>
  <r>
    <n v="2017001619"/>
    <s v="PLANO DE CAMPOS"/>
    <s v="CAMPOS"/>
    <x v="1"/>
    <x v="73"/>
    <n v="2"/>
    <s v="ATIVO - EM FUNCIONAMENTO"/>
    <x v="2"/>
    <x v="1"/>
    <x v="0"/>
  </r>
  <r>
    <n v="2018000111"/>
    <s v="PLANO SETORIAL DE PREVIDÊNCIA COOPERATIVA"/>
    <s v="PLANO COOPREV"/>
    <x v="1"/>
    <x v="207"/>
    <n v="320"/>
    <s v="ATIVO - EM FUNCIONAMENTO"/>
    <x v="2"/>
    <x v="1"/>
    <x v="0"/>
  </r>
  <r>
    <n v="2018000292"/>
    <s v="PLANO PETROS DO SISTEMA PETROBRAS REPACTUADOS"/>
    <s v="PPSP-REPACTUADOS"/>
    <x v="0"/>
    <x v="2"/>
    <n v="107033"/>
    <s v="ATIVO - EM EXTINÇÃO"/>
    <x v="1"/>
    <x v="0"/>
    <x v="0"/>
  </r>
  <r>
    <n v="2018000365"/>
    <s v="FAMÍLIA CERES"/>
    <s v="FAMÍLIA CERES (FAMÍLIA)"/>
    <x v="1"/>
    <x v="20"/>
    <n v="1372"/>
    <s v="ATIVO - EM FUNCIONAMENTO"/>
    <x v="1"/>
    <x v="1"/>
    <x v="0"/>
  </r>
  <r>
    <n v="2018000519"/>
    <s v="PLANO DE PREVIDÊNCIA DO SISTEMA COOPERATIVISTA NACIONAL"/>
    <s v="PPSCN"/>
    <x v="1"/>
    <x v="229"/>
    <n v="818"/>
    <s v="ATIVO - EM FUNCIONAMENTO"/>
    <x v="2"/>
    <x v="3"/>
    <x v="0"/>
  </r>
  <r>
    <n v="2018000756"/>
    <s v="PLANO EMERSON NETWORK POWER"/>
    <s v="PLANO ENETWORKPOWER"/>
    <x v="1"/>
    <x v="146"/>
    <n v="408"/>
    <s v="ATIVO - EM FUNCIONAMENTO"/>
    <x v="2"/>
    <x v="1"/>
    <x v="0"/>
  </r>
  <r>
    <n v="2018000829"/>
    <s v="PLANO DE APOSENTADORIA DE CONTRIBUIÇÃO DEFINIDA AES BRASIL"/>
    <s v="PLANO CD AES BRASIL"/>
    <x v="1"/>
    <x v="35"/>
    <n v="669"/>
    <s v="ATIVO - EM FUNCIONAMENTO"/>
    <x v="2"/>
    <x v="0"/>
    <x v="0"/>
  </r>
  <r>
    <n v="2018000918"/>
    <s v="PLANO DE APOSENTADORIA DE CONTRIBUIÇÃO DEFINIDA ELETROPAULO"/>
    <s v="PLANO CD"/>
    <x v="1"/>
    <x v="35"/>
    <n v="343"/>
    <s v="ATIVO - EM FUNCIONAMENTO"/>
    <x v="2"/>
    <x v="0"/>
    <x v="0"/>
  </r>
  <r>
    <n v="2018001019"/>
    <s v="PREVNORDESTE-SERGIPE"/>
    <s v="PREVNORDESTE-SERGIPE (SERVIDOR)"/>
    <x v="1"/>
    <x v="248"/>
    <n v="140"/>
    <s v="ATIVO - EM FUNCIONAMENTO"/>
    <x v="1"/>
    <x v="2"/>
    <x v="0"/>
  </r>
  <r>
    <n v="2018001256"/>
    <s v="PLANO DE CONTRIBUIÇÃO DEFINIDA DIVERSEY PREV"/>
    <s v="PLANO CD DIVERSEYPREV"/>
    <x v="1"/>
    <x v="73"/>
    <n v="337"/>
    <s v="ATIVO - EM FUNCIONAMENTO"/>
    <x v="2"/>
    <x v="1"/>
    <x v="0"/>
  </r>
  <r>
    <n v="2018001329"/>
    <s v="PLANO DE BENEFÍCIOS PREVCOM RO"/>
    <s v="PREVCOM RO (SERVIDOR)"/>
    <x v="1"/>
    <x v="242"/>
    <n v="103"/>
    <s v="ATIVO - EM FUNCIONAMENTO"/>
    <x v="1"/>
    <x v="1"/>
    <x v="0"/>
  </r>
  <r>
    <n v="2018001418"/>
    <s v="PLANO DE APOSENTADORIA DE CONTRIBUIÇÃO DEFINIDA EMAE"/>
    <s v="PLANO EMAE - CD"/>
    <x v="1"/>
    <x v="35"/>
    <n v="158"/>
    <s v="ATIVO - EM FUNCIONAMENTO"/>
    <x v="2"/>
    <x v="0"/>
    <x v="0"/>
  </r>
  <r>
    <n v="2018001574"/>
    <s v="PLANO METRUS FAMÍLIA"/>
    <s v="METRUS FAMÍLIA (FAMÍLIA)"/>
    <x v="1"/>
    <x v="142"/>
    <n v="614"/>
    <s v="ATIVO - EM FUNCIONAMENTO"/>
    <x v="1"/>
    <x v="1"/>
    <x v="0"/>
  </r>
  <r>
    <n v="2018001647"/>
    <s v="PLANO INSTITUÍDO PREVIBAYER"/>
    <s v="PREVIBAYER (FAMÍLIA)"/>
    <x v="1"/>
    <x v="80"/>
    <n v="819"/>
    <s v="ATIVO - EM FUNCIONAMENTO"/>
    <x v="2"/>
    <x v="1"/>
    <x v="0"/>
  </r>
  <r>
    <n v="2018001711"/>
    <s v="PLANO DE BENEFÍCIOS LUNELLIPREV"/>
    <s v="LUNELLIPREV"/>
    <x v="1"/>
    <x v="106"/>
    <n v="12209"/>
    <s v="ATIVO - EM FUNCIONAMENTO"/>
    <x v="2"/>
    <x v="3"/>
    <x v="0"/>
  </r>
  <r>
    <n v="2018001892"/>
    <s v="PLANO DE BENEFÍCIOS PREVCOM MULTI"/>
    <s v="PREVCOM MULTI (SERVIDOR)"/>
    <x v="1"/>
    <x v="242"/>
    <n v="4"/>
    <s v="ATIVO - EM FUNCIONAMENTO"/>
    <x v="1"/>
    <x v="1"/>
    <x v="0"/>
  </r>
  <r>
    <n v="2018001965"/>
    <s v="PLANO DE APOSENTADORIA MERIAL"/>
    <s v="PLANO MERIAL"/>
    <x v="1"/>
    <x v="44"/>
    <n v="712"/>
    <s v="ATIVO - EM FUNCIONAMENTO"/>
    <x v="2"/>
    <x v="1"/>
    <x v="0"/>
  </r>
  <r>
    <n v="2018002074"/>
    <s v="PLANO DE BENEFÍCIOS PARA INSTITUIDOR - VOCÊPREV"/>
    <s v="VOCÊPREV(FAMÍLIA)"/>
    <x v="1"/>
    <x v="36"/>
    <n v="869"/>
    <s v="ATIVO - EM FUNCIONAMENTO"/>
    <x v="1"/>
    <x v="1"/>
    <x v="0"/>
  </r>
  <r>
    <n v="2018002147"/>
    <s v="PLANO DE BENEFÍCIOS FBPREV III"/>
    <s v="FBPREV III"/>
    <x v="2"/>
    <x v="42"/>
    <n v="2635"/>
    <s v="ATIVO - EM FUNCIONAMENTO"/>
    <x v="1"/>
    <x v="1"/>
    <x v="13"/>
  </r>
  <r>
    <n v="2018002211"/>
    <s v="PLANO DE BENEFÍCIOS PREVIK BÁSICO"/>
    <s v="PREVIK BÁSICO"/>
    <x v="1"/>
    <x v="253"/>
    <n v="1518"/>
    <s v="ATIVO - EM FUNCIONAMENTO"/>
    <x v="2"/>
    <x v="2"/>
    <x v="0"/>
  </r>
  <r>
    <n v="2018002392"/>
    <s v="VALOR PREVIDÊNCIA"/>
    <s v="VALOR PREV (FAMÍLIA)"/>
    <x v="1"/>
    <x v="208"/>
    <n v="3093"/>
    <s v="ATIVO - EM FUNCIONAMENTO"/>
    <x v="2"/>
    <x v="3"/>
    <x v="0"/>
  </r>
  <r>
    <n v="2018002465"/>
    <s v="PLANO DE BENEFÍCIOS DOS SERVIDORES DO MUNICÍPIO DE CURITIBA - CURITIBAPREVPLAN 1"/>
    <s v="CURITIBAPREVPLAN 1(SERVIDOR)"/>
    <x v="1"/>
    <x v="254"/>
    <n v="2708"/>
    <s v="ATIVO - EM FUNCIONAMENTO"/>
    <x v="1"/>
    <x v="2"/>
    <x v="0"/>
  </r>
  <r>
    <n v="2018002538"/>
    <s v="PLANO DE BENEFÍCIOS VI"/>
    <s v="PLANO VI"/>
    <x v="1"/>
    <x v="134"/>
    <n v="913"/>
    <s v="ATIVO - EM FUNCIONAMENTO"/>
    <x v="2"/>
    <x v="1"/>
    <x v="0"/>
  </r>
  <r>
    <n v="2019000156"/>
    <s v="FAPES FUTURO"/>
    <s v="PLANO CD"/>
    <x v="1"/>
    <x v="27"/>
    <n v="147"/>
    <s v="ATIVO - EM FUNCIONAMENTO"/>
    <x v="1"/>
    <x v="1"/>
    <x v="0"/>
  </r>
  <r>
    <n v="2019000229"/>
    <s v="PLANO FAMILINVEST"/>
    <s v="FAMILINVEST (FAMÍLIA)"/>
    <x v="1"/>
    <x v="35"/>
    <n v="4258"/>
    <s v="ATIVO - EM FUNCIONAMENTO"/>
    <x v="2"/>
    <x v="0"/>
    <x v="0"/>
  </r>
  <r>
    <n v="2019000318"/>
    <s v="PLANO RIOGALEÃOPREV"/>
    <s v="PLANO RIOGALEÃOPREV"/>
    <x v="1"/>
    <x v="73"/>
    <n v="422"/>
    <s v="ATIVO - EM FUNCIONAMENTO"/>
    <x v="2"/>
    <x v="1"/>
    <x v="0"/>
  </r>
  <r>
    <n v="2019000474"/>
    <s v="PLANO DE BENEFÍCIOS BOSCHLIFE"/>
    <s v="BOSCHLIFE"/>
    <x v="1"/>
    <x v="255"/>
    <n v="2982"/>
    <s v="ATIVO - EM FUNCIONAMENTO"/>
    <x v="2"/>
    <x v="2"/>
    <x v="0"/>
  </r>
  <r>
    <n v="2019000547"/>
    <s v="PLANO DE BENEFÍCIOS DO SERVIDOR PÚBLICO DO DISTRITO FEDERAL"/>
    <s v="DF-PREVIDÊNCIA (SERVIDOR)"/>
    <x v="1"/>
    <x v="256"/>
    <n v="1555"/>
    <s v="ATIVO - EM FUNCIONAMENTO"/>
    <x v="1"/>
    <x v="2"/>
    <x v="0"/>
  </r>
  <r>
    <n v="2019000611"/>
    <s v="PREVNORDESTE-PIAUI"/>
    <s v="PREVNORDESTE-PIAUI (SERVIDOR)"/>
    <x v="1"/>
    <x v="248"/>
    <n v="338"/>
    <s v="ATIVO - EM FUNCIONAMENTO"/>
    <x v="1"/>
    <x v="2"/>
    <x v="0"/>
  </r>
  <r>
    <n v="2019000792"/>
    <s v="PLANO VIVA FUTURO DE CONTRIBUIÇÃO DEFINIDA"/>
    <s v="VIVAFUTURO(FAMÍLIA)"/>
    <x v="1"/>
    <x v="132"/>
    <n v="4209"/>
    <s v="ATIVO - EM FUNCIONAMENTO"/>
    <x v="2"/>
    <x v="3"/>
    <x v="0"/>
  </r>
  <r>
    <n v="2019000865"/>
    <s v="PLANO DE BENEFÍCIOS PENSE FUTURO"/>
    <s v="PENSE FUTURO"/>
    <x v="1"/>
    <x v="124"/>
    <n v="868"/>
    <s v="ATIVO - EM FUNCIONAMENTO"/>
    <x v="2"/>
    <x v="1"/>
    <x v="0"/>
  </r>
  <r>
    <n v="2019000938"/>
    <s v="PLANO PREVIDENCIÁRIO 002 DA PREVSAN - PREVSAN CD"/>
    <s v="PREVSAN CD"/>
    <x v="1"/>
    <x v="140"/>
    <n v="3342"/>
    <s v="ATIVO - EM FUNCIONAMENTO"/>
    <x v="1"/>
    <x v="3"/>
    <x v="0"/>
  </r>
  <r>
    <n v="2019001047"/>
    <s v="PLANO DE BENEFÍCIOS SETORIAL DO COOPERATIVISMO AGROPECUÁRIO"/>
    <s v="BBPREV COOP (SETORIAL)"/>
    <x v="1"/>
    <x v="124"/>
    <n v="13"/>
    <s v="ATIVO - EM FUNCIONAMENTO"/>
    <x v="2"/>
    <x v="1"/>
    <x v="0"/>
  </r>
  <r>
    <n v="2019001111"/>
    <s v="PLANO SETORIAL FIEMG PREVIDÊNCIA"/>
    <s v="FIEMG PREVIDÊNCIA (SETORIAL)"/>
    <x v="1"/>
    <x v="184"/>
    <n v="1815"/>
    <s v="ATIVO - EM FUNCIONAMENTO"/>
    <x v="2"/>
    <x v="2"/>
    <x v="0"/>
  </r>
  <r>
    <n v="2019001292"/>
    <s v="PLANO ARCONIC PREV"/>
    <s v="ARCONIC PREV"/>
    <x v="2"/>
    <x v="73"/>
    <n v="137"/>
    <s v="ATIVO - EM FUNCIONAMENTO"/>
    <x v="2"/>
    <x v="1"/>
    <x v="0"/>
  </r>
  <r>
    <n v="2019001365"/>
    <s v="PLANO DE BENEFÍCIOS QUÍMICA"/>
    <s v="PLANO QUÍMICA"/>
    <x v="1"/>
    <x v="73"/>
    <n v="587"/>
    <s v="ATIVO - EM FUNCIONAMENTO"/>
    <x v="2"/>
    <x v="1"/>
    <x v="0"/>
  </r>
  <r>
    <n v="2019001438"/>
    <s v="ABEFINPREV - PLANO DE BENEFÍCIOS ABEFIN"/>
    <s v="ABEFINPREV  (SETORIAL)"/>
    <x v="1"/>
    <x v="239"/>
    <n v="215"/>
    <s v="ATIVO - EM FUNCIONAMENTO"/>
    <x v="2"/>
    <x v="2"/>
    <x v="0"/>
  </r>
  <r>
    <n v="2019001519"/>
    <s v="PLANO INSTITUÍDO DESBAN"/>
    <s v="PID (FAMÍLIA)"/>
    <x v="1"/>
    <x v="37"/>
    <n v="96"/>
    <s v="ATIVO - EM FUNCIONAMENTO"/>
    <x v="1"/>
    <x v="3"/>
    <x v="0"/>
  </r>
  <r>
    <n v="2019001683"/>
    <s v="PLANO SETORIAL DESBAN"/>
    <s v="PSD (SETORIAL)"/>
    <x v="1"/>
    <x v="37"/>
    <n v="5"/>
    <s v="ATIVO - EM FUNCIONAMENTO"/>
    <x v="1"/>
    <x v="3"/>
    <x v="0"/>
  </r>
  <r>
    <n v="2019001756"/>
    <s v="PLANO DE BENEFÍCIOS POLO PREV"/>
    <s v="PLANO POLO PREV"/>
    <x v="1"/>
    <x v="73"/>
    <n v="327"/>
    <s v="ATIVO - EM FUNCIONAMENTO"/>
    <x v="2"/>
    <x v="1"/>
    <x v="0"/>
  </r>
  <r>
    <n v="2019001829"/>
    <s v="PLANO DE CONTRIBUIÇÃO DEFINIDA NÉOS"/>
    <s v="PLANO"/>
    <x v="1"/>
    <x v="10"/>
    <n v="23449"/>
    <s v="ATIVO - EM FUNCIONAMENTO"/>
    <x v="2"/>
    <x v="1"/>
    <x v="0"/>
  </r>
  <r>
    <n v="2019001918"/>
    <s v="PLANO DE CONTRIBUIÇÃO DEFINIDA LONGPING PREV"/>
    <s v="LONGPING PREV"/>
    <x v="1"/>
    <x v="127"/>
    <n v="1970"/>
    <s v="ATIVO - EM FUNCIONAMENTO"/>
    <x v="2"/>
    <x v="2"/>
    <x v="0"/>
  </r>
  <r>
    <n v="2019002019"/>
    <s v="PLANO DE APOSENTADORIA PRINCIPAL ITAÚ UNIBANCO"/>
    <s v="PLANO PRINCIPAL ITAU UNIBANCO"/>
    <x v="0"/>
    <x v="23"/>
    <n v="1877"/>
    <s v="ATIVO - EM CRIAÇÃO POR CISÃO COM MANUTENÇÃO DO CNPB / DESTINO"/>
    <x v="2"/>
    <x v="0"/>
    <x v="22"/>
  </r>
  <r>
    <n v="2019002183"/>
    <s v="PLANO DE APOSENTADORIA SUPLEMENTAR ITAÚ UNIBANCO"/>
    <s v="PLANO SUPLEMENTAR ITAÚ UNIBANCO"/>
    <x v="2"/>
    <x v="23"/>
    <n v="1368"/>
    <s v="ATIVO - EM CRIAÇÃO POR CISÃO COM MANUTENÇÃO DO CNPB / DESTINO"/>
    <x v="2"/>
    <x v="0"/>
    <x v="22"/>
  </r>
  <r>
    <n v="2019002256"/>
    <s v="PLANO HP MAIS"/>
    <s v="PLANO HP"/>
    <x v="2"/>
    <x v="73"/>
    <n v="436"/>
    <s v="ATIVO - EM FUNCIONAMENTO"/>
    <x v="2"/>
    <x v="1"/>
    <x v="0"/>
  </r>
  <r>
    <n v="2019002329"/>
    <s v="PLANO INSTITUÍDO SETORIAL PREVALER"/>
    <s v="VALIA (FAMÍLIA)"/>
    <x v="1"/>
    <x v="6"/>
    <n v="11842"/>
    <s v="ATIVO - EM FUNCIONAMENTO"/>
    <x v="2"/>
    <x v="0"/>
    <x v="0"/>
  </r>
  <r>
    <n v="2019002418"/>
    <s v="PLANO SETORIAL CURITIBAPREV FAMÍLIA"/>
    <s v="CURITIBAPREV FAMÍLIA (FAMÍLIA)"/>
    <x v="1"/>
    <x v="254"/>
    <n v="0"/>
    <e v="#N/A"/>
    <x v="0"/>
    <x v="2"/>
    <x v="0"/>
  </r>
  <r>
    <n v="2019002574"/>
    <s v="PLANO SETORIAL INSTITUÍDO VIVA MAIS PREVIDÊNCIA"/>
    <s v="VIVA MAIS  (FAMÍLIA)"/>
    <x v="1"/>
    <x v="75"/>
    <n v="2368"/>
    <s v="ATIVO - EM FUNCIONAMENTO"/>
    <x v="1"/>
    <x v="3"/>
    <x v="0"/>
  </r>
  <r>
    <n v="2019002647"/>
    <s v="PLANO SETORIAL REALIZEPREV"/>
    <s v="REALIZEPREV (FAMÍLIA)"/>
    <x v="1"/>
    <x v="59"/>
    <n v="13956"/>
    <s v="ATIVO - EM FUNCIONAMENTO"/>
    <x v="1"/>
    <x v="1"/>
    <x v="0"/>
  </r>
  <r>
    <n v="2019002711"/>
    <s v="PLANO SETORIAL PREVI FAMÍLIA"/>
    <s v="PREVI FAMÍLIA (FAMÍLIA)"/>
    <x v="1"/>
    <x v="0"/>
    <n v="7645"/>
    <s v="ATIVO - EM FUNCIONAMENTO"/>
    <x v="1"/>
    <x v="0"/>
    <x v="0"/>
  </r>
  <r>
    <n v="2019002965"/>
    <s v="PLANO DE APOSENTADORIA DE CONTRIBUIÇÃO DEFINIDA SABESP"/>
    <s v="PLANO CD"/>
    <x v="1"/>
    <x v="35"/>
    <n v="74"/>
    <s v="ATIVO - EM FUNCIONAMENTO"/>
    <x v="2"/>
    <x v="0"/>
    <x v="0"/>
  </r>
  <r>
    <n v="2019003074"/>
    <s v="PLANO DE BENEFÍCIOS MGSPREV"/>
    <s v="PLANO MGSPREV"/>
    <x v="1"/>
    <x v="36"/>
    <n v="4162"/>
    <s v="ATIVO - EM FUNCIONAMENTO"/>
    <x v="1"/>
    <x v="1"/>
    <x v="0"/>
  </r>
  <r>
    <n v="2019003147"/>
    <s v="PLANO DE PREVIDÊNCIA RHENDE+ SUPLEMENTAR"/>
    <s v="PLANO RHENDER+SUPLEMENTAR"/>
    <x v="1"/>
    <x v="73"/>
    <n v="70"/>
    <s v="ATIVO - EM EXTINÇÃO"/>
    <x v="2"/>
    <x v="1"/>
    <x v="0"/>
  </r>
  <r>
    <n v="2019003211"/>
    <s v="PLANO DE PREVIDÊNCIA RHENDE+ BÁSICO"/>
    <s v="PLANO RHENDER+BÁSICO"/>
    <x v="2"/>
    <x v="73"/>
    <n v="74"/>
    <s v="ATIVO - EM FUNCIONAMENTO"/>
    <x v="2"/>
    <x v="1"/>
    <x v="0"/>
  </r>
  <r>
    <n v="2019003392"/>
    <s v="PLANO DE PREVIDÊNCIA RHENDE+PREV"/>
    <s v="PLANO PREVEVIDÊNCIA RHENDE+PREV"/>
    <x v="1"/>
    <x v="73"/>
    <n v="44"/>
    <s v="ATIVO - EM FUNCIONAMENTO"/>
    <x v="2"/>
    <x v="1"/>
    <x v="0"/>
  </r>
  <r>
    <n v="2019003465"/>
    <s v="PLANO DE BENEFÍCIOS DOS SERVIDORES DO MUNICÍPIO DE CURITIBA CURITIBAPREVPLAN 2"/>
    <s v="CURITIBAPREVPLAN 2 (SERVIDOR)"/>
    <x v="1"/>
    <x v="254"/>
    <n v="435"/>
    <s v="ATIVO - EM FUNCIONAMENTO"/>
    <x v="1"/>
    <x v="2"/>
    <x v="0"/>
  </r>
  <r>
    <n v="2019003538"/>
    <s v="PLANO UNISEGPREV"/>
    <s v="UNISEGPREV"/>
    <x v="1"/>
    <x v="229"/>
    <n v="3630"/>
    <s v="ATIVO - EM FUNCIONAMENTO"/>
    <x v="2"/>
    <x v="3"/>
    <x v="62"/>
  </r>
  <r>
    <n v="2019003619"/>
    <s v="PLANO PETROS DO SISTEMA PETROBRAS - REPACTUADOS PRÉ-70"/>
    <s v="REPACTUADOS PRÉ-70"/>
    <x v="0"/>
    <x v="2"/>
    <n v="10836"/>
    <s v="ATIVO - EM EXTINÇÃO"/>
    <x v="1"/>
    <x v="0"/>
    <x v="0"/>
  </r>
  <r>
    <n v="2019003783"/>
    <s v="PLANO PETROS DO SISTEMA PETROBRAS - NÃO REPACTUADOS PRÉ-70"/>
    <s v="PPSP-NR PRÉ-70"/>
    <x v="0"/>
    <x v="2"/>
    <n v="6060"/>
    <s v="ATIVO - EM EXTINÇÃO"/>
    <x v="1"/>
    <x v="0"/>
    <x v="0"/>
  </r>
  <r>
    <n v="2019003856"/>
    <s v="PLANO DE BENEFÍCIOS SP PREVIDÊNCIA"/>
    <s v="SP PREVIDÊNCIA (SERVIDOR)"/>
    <x v="1"/>
    <x v="242"/>
    <n v="34"/>
    <s v="ATIVO - EM FUNCIONAMENTO"/>
    <x v="1"/>
    <x v="1"/>
    <x v="0"/>
  </r>
  <r>
    <n v="2019003929"/>
    <s v="PLANO INSTITUIDO CENTRUSPREV+"/>
    <s v="CENTRUSPREV+ (FAMÍLIA)"/>
    <x v="1"/>
    <x v="47"/>
    <n v="943"/>
    <s v="ATIVO - EM FUNCIONAMENTO"/>
    <x v="1"/>
    <x v="3"/>
    <x v="0"/>
  </r>
  <r>
    <n v="2020000083"/>
    <s v="PLANO DE BENEFÍCIOS CESP CD"/>
    <s v="CESP CD"/>
    <x v="1"/>
    <x v="35"/>
    <n v="1458"/>
    <s v="ATIVO - EM FUNCIONAMENTO"/>
    <x v="2"/>
    <x v="0"/>
    <x v="0"/>
  </r>
  <r>
    <n v="2020000156"/>
    <s v="PLANO DE APOSENTADORIA DE CONTRIBUIÇÃO DEFINIDA CPFL"/>
    <s v="CD CPFL"/>
    <x v="1"/>
    <x v="35"/>
    <n v="4203"/>
    <s v="ATIVO - EM FUNCIONAMENTO"/>
    <x v="2"/>
    <x v="0"/>
    <x v="0"/>
  </r>
  <r>
    <n v="2020000229"/>
    <s v="PLANO MOSAIC MAIS PREVIDÊNCIA"/>
    <s v="MOSAIC MAIS PREVIDÊNCIA"/>
    <x v="2"/>
    <x v="6"/>
    <n v="18030"/>
    <s v="ATIVO - EM FUNCIONAMENTO"/>
    <x v="2"/>
    <x v="0"/>
    <x v="0"/>
  </r>
  <r>
    <n v="2020000474"/>
    <s v="PLANO DE BENEFÍCIOS PREVCOM MS"/>
    <s v="PREVCOM MS (SERVIDOR)"/>
    <x v="1"/>
    <x v="242"/>
    <n v="50"/>
    <s v="ATIVO - EM FUNCIONAMENTO"/>
    <x v="1"/>
    <x v="1"/>
    <x v="0"/>
  </r>
  <r>
    <n v="2020000547"/>
    <s v="PLANO CURITIBAPREV FAMÍLIA II"/>
    <s v="CURITIBAPREV FAMÍLIA II (FAMÍLIA)"/>
    <x v="1"/>
    <x v="254"/>
    <n v="59"/>
    <s v="ATIVO - EM FUNCIONAMENTO"/>
    <x v="1"/>
    <x v="2"/>
    <x v="0"/>
  </r>
  <r>
    <n v="2020000611"/>
    <s v="PLANO FACEB-SALDADO"/>
    <s v="PLANO FACEB-SALDADO"/>
    <x v="0"/>
    <x v="143"/>
    <n v="844"/>
    <s v="ATIVO - EM FUNCIONAMENTO"/>
    <x v="1"/>
    <x v="3"/>
    <x v="0"/>
  </r>
  <r>
    <n v="2020000792"/>
    <s v="PLANO DE APOSENTADORIA DE CONTRIBUIGAO DEFINIDA II"/>
    <s v="PLANO CD II"/>
    <x v="1"/>
    <x v="35"/>
    <n v="9283"/>
    <s v="ATIVO - EM FUNCIONAMENTO"/>
    <x v="2"/>
    <x v="0"/>
    <x v="0"/>
  </r>
  <r>
    <n v="2020000865"/>
    <s v="PLANO DE BENEFÍCIOS CD PREVICOKE II"/>
    <s v="PREVICOKE CD II"/>
    <x v="1"/>
    <x v="121"/>
    <n v="293"/>
    <s v="ATIVO - EM FUNCIONAMENTO"/>
    <x v="2"/>
    <x v="2"/>
    <x v="0"/>
  </r>
  <r>
    <n v="2020000938"/>
    <s v="PLANO DE BENEFÍCIOS ARXADA"/>
    <s v="PLANO DE BENEFÍCIOS ARXADA"/>
    <x v="2"/>
    <x v="44"/>
    <n v="245"/>
    <s v="ATIVO - EM FUNCIONAMENTO"/>
    <x v="2"/>
    <x v="1"/>
    <x v="0"/>
  </r>
  <r>
    <n v="2020001047"/>
    <s v="PLANO DE BENEFÍCIOS DOS SERVIDORES PÚBLICOS DE MUNICÍPIOS"/>
    <s v="RS-MUNICÍPIOS (SERVIDOR)"/>
    <x v="1"/>
    <x v="249"/>
    <n v="6"/>
    <s v="ATIVO - EM FUNCIONAMENTO"/>
    <x v="1"/>
    <x v="2"/>
    <x v="0"/>
  </r>
  <r>
    <n v="2020001111"/>
    <s v="PLANO DE APOSENTADORIA CD XPREV"/>
    <s v="CD XPREV"/>
    <x v="1"/>
    <x v="73"/>
    <n v="621"/>
    <s v="ATIVO - EM FUNCIONAMENTO"/>
    <x v="2"/>
    <x v="1"/>
    <x v="0"/>
  </r>
  <r>
    <n v="2020001292"/>
    <s v="PLANO DE BENEFÍCIOS D - ALCON"/>
    <s v="PLANO DE BENEFÍCIOS D - ALCON"/>
    <x v="2"/>
    <x v="73"/>
    <n v="243"/>
    <s v="ATIVO - EM FUNCIONAMENTO"/>
    <x v="2"/>
    <x v="1"/>
    <x v="0"/>
  </r>
  <r>
    <n v="2020001365"/>
    <s v="PLANO DE BENEFÍCIOS DXC"/>
    <s v="PLANO DE BENEFÍCIOS DXC"/>
    <x v="2"/>
    <x v="172"/>
    <n v="1124"/>
    <s v="ATIVO - EM FUNCIONAMENTO"/>
    <x v="2"/>
    <x v="3"/>
    <x v="0"/>
  </r>
  <r>
    <n v="2020001438"/>
    <s v="PLANO ABONO COMPLEMENTAÇÃO"/>
    <s v="ABONO COMPLEMENTAÇÃO"/>
    <x v="0"/>
    <x v="6"/>
    <n v="2550"/>
    <s v="ATIVO - EM FUNCIONAMENTO"/>
    <x v="2"/>
    <x v="0"/>
    <x v="0"/>
  </r>
  <r>
    <n v="2020001519"/>
    <s v="FAPES FAMÍLIA"/>
    <s v="FF"/>
    <x v="1"/>
    <x v="27"/>
    <n v="296"/>
    <s v="ATIVO - EM FUNCIONAMENTO"/>
    <x v="1"/>
    <x v="1"/>
    <x v="0"/>
  </r>
  <r>
    <n v="2020001683"/>
    <s v="MAIS VISÃO"/>
    <s v="MAIS VISÃO"/>
    <x v="1"/>
    <x v="196"/>
    <n v="1922"/>
    <s v="ATIVO - EM FUNCIONAMENTO"/>
    <x v="2"/>
    <x v="1"/>
    <x v="0"/>
  </r>
  <r>
    <n v="2020001756"/>
    <s v="PLANO DE BENEFÍCIOS SETORIAL +VALOR"/>
    <s v="+VALOR"/>
    <x v="1"/>
    <x v="172"/>
    <n v="675"/>
    <s v="ATIVO - EM FUNCIONAMENTO"/>
    <x v="2"/>
    <x v="3"/>
    <x v="0"/>
  </r>
  <r>
    <n v="2020001829"/>
    <s v="PLANO DE BENEFÍCIOS BRASÍLIAPREV"/>
    <s v="BRASÍLIAPREV"/>
    <x v="1"/>
    <x v="93"/>
    <n v="396"/>
    <s v="ATIVO - EM FUNCIONAMENTO"/>
    <x v="1"/>
    <x v="1"/>
    <x v="0"/>
  </r>
  <r>
    <n v="2020001918"/>
    <s v="PLANO  FAMÍLIA INDÚSTRIA"/>
    <s v="FAMÍLIA INDÚSTRIA"/>
    <x v="1"/>
    <x v="123"/>
    <n v="181"/>
    <s v="ATIVO - EM FUNCIONAMENTO"/>
    <x v="2"/>
    <x v="3"/>
    <x v="0"/>
  </r>
  <r>
    <n v="2020002019"/>
    <s v="PLANO DE APOSENTADORIA POWER PREV"/>
    <s v="POWER PREV"/>
    <x v="1"/>
    <x v="73"/>
    <n v="1749"/>
    <s v="ATIVO - EM FUNCIONAMENTO"/>
    <x v="2"/>
    <x v="1"/>
    <x v="0"/>
  </r>
  <r>
    <n v="2020002183"/>
    <s v="PLANO DE BENEFÍCIOS DE CONTRIBUIÇÃO DEFINIDA ELEKEIROZ"/>
    <s v="ELEKEIROZ"/>
    <x v="1"/>
    <x v="111"/>
    <n v="358"/>
    <s v="ATIVO - EM FUNCIONAMENTO"/>
    <x v="2"/>
    <x v="1"/>
    <x v="0"/>
  </r>
  <r>
    <n v="2020002256"/>
    <s v="NOVO PLANO DE CONTRIBUIÇÃO DEFINIDA"/>
    <s v="NCD"/>
    <x v="1"/>
    <x v="8"/>
    <n v="26"/>
    <s v="ATIVO - EM FUNCIONAMENTO"/>
    <x v="2"/>
    <x v="3"/>
    <x v="0"/>
  </r>
  <r>
    <n v="2020002329"/>
    <s v="AL-PREVCOMP"/>
    <s v="AL-PREVCOMP (SERVIDOR)"/>
    <x v="1"/>
    <x v="257"/>
    <n v="348"/>
    <s v="ATIVO - EM FUNCIONAMENTO"/>
    <x v="1"/>
    <x v="2"/>
    <x v="0"/>
  </r>
  <r>
    <n v="2020002418"/>
    <s v="PLANO FAMILIA ITAIPU SETORIAL"/>
    <s v="FAMILIA ITAIPU"/>
    <x v="1"/>
    <x v="117"/>
    <n v="1335"/>
    <s v="ATIVO - EM FUNCIONAMENTO"/>
    <x v="2"/>
    <x v="3"/>
    <x v="0"/>
  </r>
  <r>
    <n v="2020002574"/>
    <s v="PLANO MULTIPATROCINADO PARA ENTES FEDERATIVOS"/>
    <s v="PREVES ENTES (SERVIDOR)"/>
    <x v="1"/>
    <x v="246"/>
    <n v="23"/>
    <s v="ATIVO - EM FUNCIONAMENTO"/>
    <x v="1"/>
    <x v="2"/>
    <x v="0"/>
  </r>
  <r>
    <n v="2020002647"/>
    <s v="PLANO DE BENEFÍCIOS PREVCOM-MT"/>
    <s v="PREVCOM-MT (SERVIDOR)"/>
    <x v="1"/>
    <x v="242"/>
    <n v="222"/>
    <s v="ATIVO - EM FUNCIONAMENTO"/>
    <x v="1"/>
    <x v="1"/>
    <x v="0"/>
  </r>
  <r>
    <n v="2020002711"/>
    <s v="PLANO FAMÍLIA ATLÂNTICO"/>
    <s v="FAMÍLIA ATLÂNTICO"/>
    <x v="1"/>
    <x v="195"/>
    <n v="308"/>
    <s v="ATIVO - EM FUNCIONAMENTO"/>
    <x v="2"/>
    <x v="1"/>
    <x v="0"/>
  </r>
  <r>
    <n v="2020002892"/>
    <s v="PLANO PREVWTW"/>
    <s v="PLANO PREVWTW"/>
    <x v="2"/>
    <x v="73"/>
    <n v="215"/>
    <s v="ATIVO - EM FUNCIONAMENTO"/>
    <x v="2"/>
    <x v="1"/>
    <x v="63"/>
  </r>
  <r>
    <n v="2020002965"/>
    <s v="PLANO INSTITUÍDO SETORIAL FAMÍLIA BRF PREVIDÊNCIA"/>
    <s v="PLANO FAMÍLIA BRF PREVIDÊNCIA"/>
    <x v="1"/>
    <x v="21"/>
    <n v="643"/>
    <s v="ATIVO - EM FUNCIONAMENTO"/>
    <x v="2"/>
    <x v="1"/>
    <x v="0"/>
  </r>
  <r>
    <n v="2020003074"/>
    <s v="PLANO INSTITUÍDO SETORIAL FAMÍLIA PREVINDUS"/>
    <s v="FAMÍLIA PREVINDUS"/>
    <x v="1"/>
    <x v="158"/>
    <n v="81"/>
    <s v="ATIVO - EM FUNCIONAMENTO"/>
    <x v="2"/>
    <x v="3"/>
    <x v="0"/>
  </r>
  <r>
    <n v="2020003147"/>
    <s v="PLANO MISTO I DE BENEFÍCIOS - COMPESAPREV CD"/>
    <s v="COMPESAPREV CD"/>
    <x v="1"/>
    <x v="107"/>
    <n v="345"/>
    <s v="ATIVO - EM FUNCIONAMENTO"/>
    <x v="1"/>
    <x v="2"/>
    <x v="0"/>
  </r>
  <r>
    <n v="2020003211"/>
    <s v="PLANO DE PREVIDÊNCIA COMPLEMENTAR VERALLIA"/>
    <s v="VERALLIA"/>
    <x v="1"/>
    <x v="66"/>
    <n v="1925"/>
    <s v="ATIVO - EM FUNCIONAMENTO"/>
    <x v="2"/>
    <x v="1"/>
    <x v="0"/>
  </r>
  <r>
    <n v="2020003392"/>
    <s v="PLANO DE BENEFÍCIOS AEROSPACE"/>
    <s v="PB-AEROSPACE"/>
    <x v="2"/>
    <x v="111"/>
    <n v="9"/>
    <s v="ATIVO - EM FUNCIONAMENTO"/>
    <x v="2"/>
    <x v="1"/>
    <x v="0"/>
  </r>
  <r>
    <n v="2020003465"/>
    <s v="PLANO ORGANON PREV"/>
    <s v="ORGANON PREV"/>
    <x v="1"/>
    <x v="73"/>
    <n v="408"/>
    <s v="ATIVO - EM FUNCIONAMENTO"/>
    <x v="2"/>
    <x v="1"/>
    <x v="0"/>
  </r>
  <r>
    <n v="2021000011"/>
    <s v="PLANO PETROS - 3"/>
    <s v="PLANO PETROS - 3"/>
    <x v="1"/>
    <x v="2"/>
    <n v="7323"/>
    <s v="ATIVO - EM FUNCIONAMENTO"/>
    <x v="1"/>
    <x v="0"/>
    <x v="0"/>
  </r>
  <r>
    <n v="2021000192"/>
    <s v="PLANO SETORIAL CELOS FAMÍLIA"/>
    <s v="CELOS FAMÍLIA"/>
    <x v="1"/>
    <x v="177"/>
    <n v="52"/>
    <s v="ATIVO - EM FUNCIONAMENTO"/>
    <x v="1"/>
    <x v="1"/>
    <x v="0"/>
  </r>
  <r>
    <n v="2021000338"/>
    <s v="PLANO CD NUCLEP"/>
    <s v="PLANO CD NUCLEP"/>
    <x v="1"/>
    <x v="32"/>
    <n v="16"/>
    <s v="ATIVO - EM FUNCIONAMENTO"/>
    <x v="1"/>
    <x v="3"/>
    <x v="0"/>
  </r>
  <r>
    <n v="2021000419"/>
    <s v="PLANO CD ELETRONUCLEAR"/>
    <s v="PLANO CD ELETRONUCLEAR"/>
    <x v="1"/>
    <x v="32"/>
    <n v="77"/>
    <s v="ATIVO - EM FUNCIONAMENTO"/>
    <x v="1"/>
    <x v="3"/>
    <x v="0"/>
  </r>
  <r>
    <n v="2021000583"/>
    <s v="PLANO DE PREVIDÊNCIA COMPLEMENTAR DOS SERVIDORES DO ESTADO DO CEARÁ"/>
    <s v="PREV-CE (SERVIDOR)"/>
    <x v="1"/>
    <x v="258"/>
    <n v="671"/>
    <s v="ATIVO - EM FUNCIONAMENTO"/>
    <x v="1"/>
    <x v="2"/>
    <x v="0"/>
  </r>
  <r>
    <n v="2021000656"/>
    <s v="PLANO INSTITUIDO BEM FUTURO"/>
    <s v="BEM FUTURO"/>
    <x v="1"/>
    <x v="35"/>
    <n v="5"/>
    <s v="ATIVO - EM FUNCIONAMENTO"/>
    <x v="2"/>
    <x v="0"/>
    <x v="0"/>
  </r>
  <r>
    <n v="2021000729"/>
    <s v="PLANO DE APOSENTADORIA ELANCO"/>
    <s v="PLANO DE APOSENTADORIA ELANCO"/>
    <x v="2"/>
    <x v="251"/>
    <n v="556"/>
    <s v="ATIVO - EM FUNCIONAMENTO"/>
    <x v="2"/>
    <x v="2"/>
    <x v="0"/>
  </r>
  <r>
    <n v="2021000974"/>
    <s v="PLANO DE APOSENTADORIA"/>
    <s v="PLANO DE APOSENTADORIA"/>
    <x v="2"/>
    <x v="73"/>
    <n v="1738"/>
    <s v="ATIVO - EM FUNCIONAMENTO"/>
    <x v="2"/>
    <x v="1"/>
    <x v="0"/>
  </r>
  <r>
    <n v="2021001083"/>
    <s v="PLANO DE BENEFÍCIOS PREV-MAIS"/>
    <s v="PREV-MAIS (SERVIDOR)"/>
    <x v="1"/>
    <x v="247"/>
    <n v="4"/>
    <s v="ATIVO - EM FUNCIONAMENTO"/>
    <x v="1"/>
    <x v="2"/>
    <x v="0"/>
  </r>
  <r>
    <n v="2021001156"/>
    <s v="PLANO DE APOSENTADORIA PROGRAMADA - PAP - FRONERI"/>
    <s v="PAP - FRONERI"/>
    <x v="2"/>
    <x v="146"/>
    <n v="100"/>
    <s v="ATIVO - EM FUNCIONAMENTO"/>
    <x v="2"/>
    <x v="1"/>
    <x v="0"/>
  </r>
  <r>
    <n v="2021001229"/>
    <s v="PLANO DE APOSENTADORIA PAN - FRONERI"/>
    <s v="PAN - FRONERI"/>
    <x v="1"/>
    <x v="146"/>
    <n v="158"/>
    <s v="ATIVO - EM FUNCIONAMENTO"/>
    <x v="2"/>
    <x v="1"/>
    <x v="0"/>
  </r>
  <r>
    <n v="2021001318"/>
    <s v="PLANO DE APOSENTADORIA PROGRAMADA II ¿ PAP II - FRONERI"/>
    <s v="PAP II - FRONERI"/>
    <x v="2"/>
    <x v="146"/>
    <n v="77"/>
    <s v="ATIVO - EM FUNCIONAMENTO"/>
    <x v="2"/>
    <x v="1"/>
    <x v="0"/>
  </r>
  <r>
    <n v="2021001474"/>
    <s v="FBPREV MULTIPATROCINADO"/>
    <s v="CD1 (SERVIDOR)"/>
    <x v="1"/>
    <x v="42"/>
    <n v="71"/>
    <s v="ATIVO - EM FUNCIONAMENTO"/>
    <x v="1"/>
    <x v="1"/>
    <x v="0"/>
  </r>
  <r>
    <n v="2021001547"/>
    <s v="FAMÍLIA PREVIDÊNCIA MUNICÍPIOS"/>
    <s v="FAMÍLIA PREVIDÊNCIA MUNICÍPIOS"/>
    <x v="1"/>
    <x v="41"/>
    <n v="47"/>
    <s v="ATIVO - EM FUNCIONAMENTO"/>
    <x v="2"/>
    <x v="1"/>
    <x v="0"/>
  </r>
  <r>
    <n v="2021001611"/>
    <s v="NUTRIENPREV"/>
    <s v="NUTRIENPREV"/>
    <x v="1"/>
    <x v="66"/>
    <n v="1645"/>
    <s v="ATIVO - EM FUNCIONAMENTO"/>
    <x v="2"/>
    <x v="1"/>
    <x v="0"/>
  </r>
  <r>
    <n v="2021001792"/>
    <s v="PLANO DE BENEFÍCIOS DE CONTRIBUIÇÃO DEFINIDA CITIBANK"/>
    <s v="PLANO DE CONTRIBUIÇÃO DEFINIDA CITIBANK"/>
    <x v="1"/>
    <x v="99"/>
    <n v="4289"/>
    <s v="ATIVO - EM FUNCIONAMENTO"/>
    <x v="2"/>
    <x v="3"/>
    <x v="64"/>
  </r>
  <r>
    <n v="2021001865"/>
    <s v="PLANO CD INB"/>
    <s v="PLANO CD INB"/>
    <x v="1"/>
    <x v="32"/>
    <n v="53"/>
    <s v="ATIVO - EM FUNCIONAMENTO"/>
    <x v="1"/>
    <x v="3"/>
    <x v="0"/>
  </r>
  <r>
    <n v="2021001938"/>
    <s v="PLANO SETORIAL FAMÍLIA INOVAR"/>
    <s v="FAMÍLIA INOVAR"/>
    <x v="1"/>
    <x v="144"/>
    <n v="168"/>
    <s v="ATIVO - EM FUNCIONAMENTO"/>
    <x v="2"/>
    <x v="3"/>
    <x v="0"/>
  </r>
  <r>
    <n v="2021002047"/>
    <s v="PLANO DE APOSENTADORIA VITESCO TECNOLOGIA"/>
    <s v="VITESCO TECNOLOGIA"/>
    <x v="2"/>
    <x v="111"/>
    <n v="78"/>
    <s v="ATIVO - EM FUNCIONAMENTO"/>
    <x v="2"/>
    <x v="1"/>
    <x v="0"/>
  </r>
  <r>
    <n v="2021002111"/>
    <s v="PLANO ELETROBRÁS DE CONTRIBUIÇÃO DEFINIDA I"/>
    <s v="PLANO CD ELETROBRÁS I"/>
    <x v="1"/>
    <x v="31"/>
    <n v="1333"/>
    <s v="ATIVO - EM FUNCIONAMENTO"/>
    <x v="1"/>
    <x v="1"/>
    <x v="0"/>
  </r>
  <r>
    <n v="2021002292"/>
    <s v="VIVA MAIS MULTI PREFEITURAS"/>
    <s v="VIVA MAIS PREFEITURAS"/>
    <x v="1"/>
    <x v="75"/>
    <n v="50"/>
    <s v="ATIVO - EM FUNCIONAMENTO"/>
    <x v="1"/>
    <x v="3"/>
    <x v="0"/>
  </r>
  <r>
    <n v="2021002365"/>
    <s v="PLANO DE BENEFÍCIOS CD BANESPREV"/>
    <s v="CD BANESPREV"/>
    <x v="1"/>
    <x v="33"/>
    <n v="983"/>
    <s v="ATIVO - EM FUNCIONAMENTO"/>
    <x v="2"/>
    <x v="0"/>
    <x v="24"/>
  </r>
  <r>
    <n v="2021002438"/>
    <s v="PLANO DE BENEFÍCIOS BRKPREV"/>
    <s v="BRKPREV"/>
    <x v="1"/>
    <x v="111"/>
    <n v="3537"/>
    <s v="ATIVO - EM FUNCIONAMENTO"/>
    <x v="2"/>
    <x v="1"/>
    <x v="0"/>
  </r>
  <r>
    <n v="2021002519"/>
    <s v="PLANO DE BENEFÍCIOS MUNICÍPIOS-CD"/>
    <s v="MUNICÌPIOS-CD (SERVIDOR)"/>
    <x v="1"/>
    <x v="244"/>
    <n v="2"/>
    <s v="ATIVO - EM FUNCIONAMENTO"/>
    <x v="1"/>
    <x v="2"/>
    <x v="0"/>
  </r>
  <r>
    <n v="2021002756"/>
    <s v="PLANO DE APOSENTADORIA FUTURAFLEX"/>
    <s v="PLANO FUTURAFLEX"/>
    <x v="1"/>
    <x v="241"/>
    <n v="2705"/>
    <s v="ATIVO - EM FUNCIONAMENTO"/>
    <x v="2"/>
    <x v="2"/>
    <x v="0"/>
  </r>
  <r>
    <n v="2021002829"/>
    <s v="PLANO DE PREVIDÊNCIA COMPLEMENTAR DOS MUNICÍPIOS DO ESTADO DO CEARÁ"/>
    <s v="PREV-CE MUNICÍPIOS (SERVIDOR)"/>
    <x v="1"/>
    <x v="258"/>
    <n v="105"/>
    <s v="ATIVO - EM FUNCIONAMENTO"/>
    <x v="1"/>
    <x v="2"/>
    <x v="0"/>
  </r>
  <r>
    <n v="2021003019"/>
    <s v="PLANO DE BENEFÍCIOS BBPREV BRASIL"/>
    <s v="BBPREV BRASIL (SERVIDOR)"/>
    <x v="1"/>
    <x v="124"/>
    <n v="392"/>
    <s v="ATIVO - EM FUNCIONAMENTO"/>
    <x v="2"/>
    <x v="1"/>
    <x v="0"/>
  </r>
  <r>
    <n v="2021003183"/>
    <s v="PLANO FLEXPREV"/>
    <s v="PLANO FLEXPREV"/>
    <x v="1"/>
    <x v="2"/>
    <n v="2400"/>
    <s v="ATIVO - EM FUNCIONAMENTO"/>
    <x v="1"/>
    <x v="0"/>
    <x v="0"/>
  </r>
  <r>
    <n v="2021003256"/>
    <s v="PLANO DE BENEFÍCIOS INDUSPREV FLEX FIESP/CIESP"/>
    <s v="INDUSPREV FLEX FIESP/CIESP"/>
    <x v="1"/>
    <x v="44"/>
    <n v="16"/>
    <s v="ATIVO - EM FUNCIONAMENTO"/>
    <x v="2"/>
    <x v="1"/>
    <x v="0"/>
  </r>
  <r>
    <n v="2021003329"/>
    <s v="MAG FEDERAÇÃO"/>
    <s v="MAG FEDERAÇÃO (SERVIDOR)"/>
    <x v="1"/>
    <x v="178"/>
    <n v="380"/>
    <s v="ATIVO - EM FUNCIONAMENTO"/>
    <x v="2"/>
    <x v="2"/>
    <x v="0"/>
  </r>
  <r>
    <n v="2021003418"/>
    <s v="PLANO DE BENEFÍCIOS PRECE IV"/>
    <s v="PRECE IV"/>
    <x v="1"/>
    <x v="82"/>
    <n v="2132"/>
    <s v="ATIVO - EM FUNCIONAMENTO"/>
    <x v="1"/>
    <x v="3"/>
    <x v="0"/>
  </r>
  <r>
    <n v="2022000056"/>
    <s v="PLANO DE BENEFÍCIOS INDUSPREV FLEX SENAI-SP"/>
    <s v="INDUSPREV FLEX SENAI"/>
    <x v="1"/>
    <x v="44"/>
    <n v="669"/>
    <s v="ATIVO - EM FUNCIONAMENTO"/>
    <x v="2"/>
    <x v="1"/>
    <x v="0"/>
  </r>
  <r>
    <n v="2022000129"/>
    <s v="PLANO DE BENEFÍCIOS INDUSPREV FLEX SESI - SP"/>
    <s v="PLANO DE BENEFÍCIOS INDUSPREV FLEX SESI"/>
    <x v="1"/>
    <x v="44"/>
    <n v="611"/>
    <s v="ATIVO - EM FUNCIONAMENTO"/>
    <x v="2"/>
    <x v="1"/>
    <x v="0"/>
  </r>
  <r>
    <n v="2022000374"/>
    <s v="CAPITALPREV R"/>
    <s v="CAPITALPREV (SERVIDOR)"/>
    <x v="1"/>
    <x v="178"/>
    <n v="59"/>
    <s v="ATIVO - EM FUNCIONAMENTO"/>
    <x v="2"/>
    <x v="2"/>
    <x v="0"/>
  </r>
  <r>
    <n v="2022000447"/>
    <s v="PLANO DE PREVIDÊNCIA COMPLEMENTAR DO MUNICÍPIO DE FLORIANÓPOLIS - FLORIPAPREV"/>
    <s v="FLORIPAPREV (SERVIDOR)"/>
    <x v="1"/>
    <x v="163"/>
    <n v="148"/>
    <s v="ATIVO - EM FUNCIONAMENTO"/>
    <x v="1"/>
    <x v="2"/>
    <x v="0"/>
  </r>
  <r>
    <n v="2022000511"/>
    <s v="PLANO DE APOSENTADORIA DE CONTRIBUIÇÃO DEFINIDA ISA CTEEP"/>
    <s v="ISA CTEEP PREV"/>
    <x v="1"/>
    <x v="35"/>
    <n v="110"/>
    <s v="ATIVO - EM FUNCIONAMENTO"/>
    <x v="2"/>
    <x v="0"/>
    <x v="0"/>
  </r>
  <r>
    <n v="2022000692"/>
    <s v="PLANO FRGPREV"/>
    <s v="FRGPREV"/>
    <x v="1"/>
    <x v="3"/>
    <n v="117"/>
    <s v="ATIVO - EM FUNCIONAMENTO"/>
    <x v="1"/>
    <x v="0"/>
    <x v="0"/>
  </r>
  <r>
    <n v="2022000765"/>
    <s v="PLANO DE BENEFÍCIOS PREVIDENCIÁRIOS SPA"/>
    <s v="PBP-SPA"/>
    <x v="0"/>
    <x v="17"/>
    <n v="6239"/>
    <s v="ATIVO - EM FUNCIONAMENTO"/>
    <x v="1"/>
    <x v="3"/>
    <x v="0"/>
  </r>
  <r>
    <n v="2022000919"/>
    <s v="CARIOCAPREV"/>
    <s v="CARIOCAPREV"/>
    <x v="1"/>
    <x v="178"/>
    <n v="73"/>
    <s v="ATIVO - EM FUNCIONAMENTO"/>
    <x v="2"/>
    <x v="2"/>
    <x v="0"/>
  </r>
  <r>
    <n v="2022001192"/>
    <s v="PLANO DE BENEFÍCIOS CODESA"/>
    <s v="PBP-CODESA"/>
    <x v="0"/>
    <x v="17"/>
    <n v="1257"/>
    <s v="ATIVO - EM FUNCIONAMENTO"/>
    <x v="1"/>
    <x v="3"/>
    <x v="0"/>
  </r>
  <r>
    <n v="2022001338"/>
    <s v="PLANO VIVA FEDERATIVO"/>
    <s v="PLANO VIVA FEDERATIVO"/>
    <x v="1"/>
    <x v="132"/>
    <n v="97"/>
    <s v="ATIVO - EM FUNCIONAMENTO"/>
    <x v="2"/>
    <x v="3"/>
    <x v="0"/>
  </r>
  <r>
    <n v="2022001656"/>
    <s v="PLANO PBP - CDRJ"/>
    <s v="CDRJ"/>
    <x v="0"/>
    <x v="17"/>
    <n v="2694"/>
    <s v="ATIVO - EM FUNCIONAMENTO"/>
    <x v="1"/>
    <x v="3"/>
    <x v="0"/>
  </r>
  <r>
    <n v="2022001729"/>
    <s v="PLANO DE BENEFÍCIOS PBP-CDP"/>
    <s v="CDP"/>
    <x v="0"/>
    <x v="17"/>
    <n v="967"/>
    <s v="ATIVO - EM FUNCIONAMENTO"/>
    <x v="1"/>
    <x v="3"/>
    <x v="0"/>
  </r>
  <r>
    <n v="2022001818"/>
    <s v="PLANO DE BENEFÍCIOS CODEBA"/>
    <s v="CODEBA"/>
    <x v="0"/>
    <x v="17"/>
    <n v="1149"/>
    <s v="ATIVO - EM FUNCIONAMENTO"/>
    <x v="1"/>
    <x v="3"/>
    <x v="0"/>
  </r>
  <r>
    <n v="2022001974"/>
    <s v="FIPECQ ENTES FEDERATIVOS"/>
    <s v="FEF"/>
    <x v="1"/>
    <x v="28"/>
    <n v="72"/>
    <s v="ATIVO - EM FUNCIONAMENTO"/>
    <x v="1"/>
    <x v="3"/>
    <x v="0"/>
  </r>
  <r>
    <n v="2022002156"/>
    <s v="MAG CORPORATE"/>
    <s v="MAG CORPORATE"/>
    <x v="1"/>
    <x v="178"/>
    <n v="49"/>
    <s v="ATIVO - EM FUNCIONAMENTO"/>
    <x v="2"/>
    <x v="2"/>
    <x v="0"/>
  </r>
  <r>
    <n v="2022002547"/>
    <s v="PLANO DE APOSENTADORIA DE CONTRIBUIÇÃO DEFINIDA VEM"/>
    <s v="VEM PREV"/>
    <x v="1"/>
    <x v="35"/>
    <n v="143"/>
    <s v="ATIVO - EM FUNCIONAMENTO"/>
    <x v="2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Tabela dinâmica4" cacheId="4" applyNumberFormats="0" applyBorderFormats="0" applyFontFormats="0" applyPatternFormats="0" applyAlignmentFormats="0" applyWidthHeightFormats="1" dataCaption="Valores" updatedVersion="6" minRefreshableVersion="3" useAutoFormatting="1" createdVersion="6" indent="0" outline="1" outlineData="1" multipleFieldFilters="0" chartFormat="1" rowHeaderCaption="Segmento">
  <location ref="B3:D8" firstHeaderRow="0" firstDataRow="1" firstDataCol="1"/>
  <pivotFields count="13"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5">
        <item x="2"/>
        <item x="3"/>
        <item x="0"/>
        <item x="1"/>
        <item t="default"/>
      </items>
    </pivotField>
    <pivotField showAll="0"/>
  </pivotFields>
  <rowFields count="1">
    <field x="11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Qtde EFPC" fld="0" subtotal="count" baseField="11" baseItem="0"/>
    <dataField name="% EFPC" fld="0" subtotal="count" showDataAs="percentOfTotal" baseField="11" baseItem="0" numFmtId="10"/>
  </dataFields>
  <formats count="2">
    <format dxfId="1">
      <pivotArea field="11" type="button" dataOnly="0" labelOnly="1" outline="0" axis="axisRow" fieldPosition="0"/>
    </format>
    <format dxfId="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4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ela dinâmica8" cacheId="3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rowHeaderCaption="CD e LC 108">
  <location ref="AE27:AG32" firstHeaderRow="0" firstDataRow="1" firstDataCol="1" rowPageCount="3" colPageCount="1"/>
  <pivotFields count="7">
    <pivotField showAll="0"/>
    <pivotField axis="axisPage" multipleItemSelectionAllowed="1" showAll="0">
      <items count="4">
        <item h="1" x="0"/>
        <item x="1"/>
        <item h="1" x="2"/>
        <item t="default"/>
      </items>
    </pivotField>
    <pivotField dataField="1" showAll="0"/>
    <pivotField showAll="0"/>
    <pivotField axis="axisPage" multipleItemSelectionAllowed="1" showAll="0">
      <items count="10">
        <item x="5"/>
        <item x="8"/>
        <item x="1"/>
        <item x="2"/>
        <item x="6"/>
        <item x="7"/>
        <item x="3"/>
        <item x="4"/>
        <item h="1" x="0"/>
        <item t="default"/>
      </items>
    </pivotField>
    <pivotField axis="axisPage" multipleItemSelectionAllowed="1" showAll="0">
      <items count="4">
        <item x="1"/>
        <item h="1" x="2"/>
        <item h="1" x="0"/>
        <item t="default"/>
      </items>
    </pivotField>
    <pivotField axis="axisRow" multipleItemSelectionAllowed="1" showAll="0">
      <items count="6">
        <item x="0"/>
        <item x="1"/>
        <item x="3"/>
        <item x="2"/>
        <item h="1" x="4"/>
        <item t="default"/>
      </items>
    </pivotField>
  </pivotFields>
  <rowFields count="1">
    <field x="6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3">
    <pageField fld="4" hier="-1"/>
    <pageField fld="1" hier="-1"/>
    <pageField fld="5" hier="-1"/>
  </pageFields>
  <dataFields count="2">
    <dataField name="nº EFPC" fld="2" subtotal="count" baseField="0" baseItem="0"/>
    <dataField name="% EFPC" fld="2" subtotal="count" baseField="6" baseItem="0" numFmtId="10">
      <extLst>
        <ext xmlns:x14="http://schemas.microsoft.com/office/spreadsheetml/2009/9/main" uri="{E15A36E0-9728-4e99-A89B-3F7291B0FE68}">
          <x14:dataField pivotShowAs="percentOfParentRow"/>
        </ext>
      </extLst>
    </dataField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Tabela dinâmica5" cacheId="4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1" rowHeaderCaption="ENTIDADES DE SERVIDORES">
  <location ref="P5:Q29" firstHeaderRow="1" firstDataRow="1" firstDataCol="1" rowPageCount="1" colPageCount="1"/>
  <pivotFields count="13">
    <pivotField axis="axisRow" dataField="1" showAll="0">
      <items count="2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t="default"/>
      </items>
    </pivotField>
    <pivotField showAll="0"/>
    <pivotField axis="axisPage" multipleItemSelectionAllowed="1" showAll="0">
      <items count="3">
        <item x="1"/>
        <item h="1"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5">
        <item x="2"/>
        <item x="3"/>
        <item x="0"/>
        <item x="1"/>
        <item t="default"/>
      </items>
    </pivotField>
    <pivotField showAll="0"/>
  </pivotFields>
  <rowFields count="2">
    <field x="11"/>
    <field x="0"/>
  </rowFields>
  <rowItems count="24">
    <i>
      <x v="1"/>
    </i>
    <i r="1">
      <x v="95"/>
    </i>
    <i r="1">
      <x v="96"/>
    </i>
    <i r="1">
      <x v="234"/>
    </i>
    <i>
      <x v="2"/>
    </i>
    <i r="1">
      <x v="39"/>
    </i>
    <i>
      <x v="3"/>
    </i>
    <i r="1">
      <x v="2"/>
    </i>
    <i r="1">
      <x v="3"/>
    </i>
    <i r="1">
      <x v="5"/>
    </i>
    <i r="1">
      <x v="8"/>
    </i>
    <i r="1">
      <x v="29"/>
    </i>
    <i r="1">
      <x v="40"/>
    </i>
    <i r="1">
      <x v="49"/>
    </i>
    <i r="1">
      <x v="55"/>
    </i>
    <i r="1">
      <x v="83"/>
    </i>
    <i r="1">
      <x v="165"/>
    </i>
    <i r="1">
      <x v="166"/>
    </i>
    <i r="1">
      <x v="172"/>
    </i>
    <i r="1">
      <x v="198"/>
    </i>
    <i r="1">
      <x v="213"/>
    </i>
    <i r="1">
      <x v="215"/>
    </i>
    <i r="1">
      <x v="224"/>
    </i>
    <i t="grand">
      <x/>
    </i>
  </rowItems>
  <colItems count="1">
    <i/>
  </colItems>
  <pageFields count="1">
    <pageField fld="2" hier="-1"/>
  </pageFields>
  <dataFields count="1">
    <dataField name="QTDE  EFPC" fld="0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Tabela dinâmica7" cacheId="3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rowHeaderCaption="Segmento X Mod. Plano">
  <location ref="AE3:AG20" firstHeaderRow="0" firstDataRow="1" firstDataCol="1" rowPageCount="1" colPageCount="1"/>
  <pivotFields count="7">
    <pivotField showAll="0"/>
    <pivotField axis="axisRow" showAll="0">
      <items count="4">
        <item x="0"/>
        <item x="1"/>
        <item x="2"/>
        <item t="default"/>
      </items>
    </pivotField>
    <pivotField dataField="1" showAll="0"/>
    <pivotField showAll="0"/>
    <pivotField axis="axisPage" multipleItemSelectionAllowed="1" showAll="0">
      <items count="10">
        <item x="5"/>
        <item x="8"/>
        <item x="1"/>
        <item x="2"/>
        <item x="6"/>
        <item x="7"/>
        <item x="3"/>
        <item x="4"/>
        <item h="1" x="0"/>
        <item t="default"/>
      </items>
    </pivotField>
    <pivotField showAll="0"/>
    <pivotField axis="axisRow" multipleItemSelectionAllowed="1" showAll="0">
      <items count="6">
        <item x="0"/>
        <item x="1"/>
        <item x="3"/>
        <item x="2"/>
        <item h="1" x="4"/>
        <item t="default"/>
      </items>
    </pivotField>
  </pivotFields>
  <rowFields count="2">
    <field x="6"/>
    <field x="1"/>
  </rowFields>
  <rowItems count="17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/>
    </i>
    <i r="1">
      <x v="1"/>
    </i>
    <i r="1">
      <x v="2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4" hier="-1"/>
  </pageFields>
  <dataFields count="2">
    <dataField name="nº EFPC" fld="2" subtotal="count" baseField="6" baseItem="0"/>
    <dataField name="% EFPC" fld="2" subtotal="count" showDataAs="percentOfTotal" baseField="6" baseItem="0" numFmtId="10"/>
  </dataFields>
  <formats count="2">
    <format dxfId="3">
      <pivotArea field="6" type="button" dataOnly="0" labelOnly="1" outline="0" axis="axisRow" fieldPosition="0"/>
    </format>
    <format dxfId="2">
      <pivotArea field="6" type="button" dataOnly="0" labelOnly="1" outline="0" axis="axisRow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name="Tabela dinâmica3" cacheId="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Tipo de patrocínio">
  <location ref="J3:K24" firstHeaderRow="1" firstDataRow="1" firstDataCol="1"/>
  <pivotFields count="13">
    <pivotField axis="axisRow" showAll="0">
      <items count="2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t="default"/>
      </items>
    </pivotField>
    <pivotField axis="axisRow" dataField="1" showAll="0">
      <items count="6">
        <item sd="0" x="4"/>
        <item sd="0" x="0"/>
        <item sd="0" x="2"/>
        <item sd="0" x="1"/>
        <item sd="0"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5">
        <item x="2"/>
        <item x="3"/>
        <item x="0"/>
        <item x="1"/>
        <item t="default"/>
      </items>
    </pivotField>
    <pivotField showAll="0"/>
  </pivotFields>
  <rowFields count="3">
    <field x="11"/>
    <field x="1"/>
    <field x="0"/>
  </rowFields>
  <rowItems count="21">
    <i>
      <x/>
    </i>
    <i r="1">
      <x v="1"/>
    </i>
    <i r="1">
      <x v="2"/>
    </i>
    <i r="1">
      <x v="3"/>
    </i>
    <i>
      <x v="1"/>
    </i>
    <i r="1">
      <x/>
    </i>
    <i r="1">
      <x v="1"/>
    </i>
    <i r="1">
      <x v="2"/>
    </i>
    <i r="1">
      <x v="3"/>
    </i>
    <i>
      <x v="2"/>
    </i>
    <i r="1">
      <x/>
    </i>
    <i r="1">
      <x v="1"/>
    </i>
    <i r="1">
      <x v="2"/>
    </i>
    <i r="1">
      <x v="3"/>
    </i>
    <i>
      <x v="3"/>
    </i>
    <i r="1">
      <x/>
    </i>
    <i r="1">
      <x v="1"/>
    </i>
    <i r="1">
      <x v="2"/>
    </i>
    <i r="1">
      <x v="3"/>
    </i>
    <i r="1">
      <x v="4"/>
    </i>
    <i t="grand">
      <x/>
    </i>
  </rowItems>
  <colItems count="1">
    <i/>
  </colItems>
  <dataFields count="1">
    <dataField name="QTDE" fld="1" subtotal="count" baseField="11" baseItem="0"/>
  </dataFields>
  <formats count="16">
    <format dxfId="19">
      <pivotArea collapsedLevelsAreSubtotals="1" fieldPosition="0">
        <references count="3">
          <reference field="0" count="4">
            <x v="14"/>
            <x v="87"/>
            <x v="117"/>
            <x v="250"/>
          </reference>
          <reference field="1" count="1" selected="0">
            <x v="1"/>
          </reference>
          <reference field="11" count="1" selected="0">
            <x v="0"/>
          </reference>
        </references>
      </pivotArea>
    </format>
    <format dxfId="18">
      <pivotArea dataOnly="0" labelOnly="1" fieldPosition="0">
        <references count="3">
          <reference field="0" count="4">
            <x v="14"/>
            <x v="87"/>
            <x v="117"/>
            <x v="250"/>
          </reference>
          <reference field="1" count="1" selected="0">
            <x v="1"/>
          </reference>
          <reference field="11" count="1" selected="0">
            <x v="0"/>
          </reference>
        </references>
      </pivotArea>
    </format>
    <format dxfId="17">
      <pivotArea collapsedLevelsAreSubtotals="1" fieldPosition="0">
        <references count="3">
          <reference field="0" count="23">
            <x v="18"/>
            <x v="22"/>
            <x v="23"/>
            <x v="37"/>
            <x v="64"/>
            <x v="70"/>
            <x v="77"/>
            <x v="84"/>
            <x v="98"/>
            <x v="106"/>
            <x v="109"/>
            <x v="110"/>
            <x v="135"/>
            <x v="138"/>
            <x v="140"/>
            <x v="142"/>
            <x v="176"/>
            <x v="181"/>
            <x v="232"/>
            <x v="240"/>
            <x v="253"/>
            <x v="255"/>
            <x v="258"/>
          </reference>
          <reference field="1" count="1" selected="0">
            <x v="1"/>
          </reference>
          <reference field="11" count="1" selected="0">
            <x v="1"/>
          </reference>
        </references>
      </pivotArea>
    </format>
    <format dxfId="16">
      <pivotArea dataOnly="0" labelOnly="1" fieldPosition="0">
        <references count="3">
          <reference field="0" count="23">
            <x v="18"/>
            <x v="22"/>
            <x v="23"/>
            <x v="37"/>
            <x v="64"/>
            <x v="70"/>
            <x v="77"/>
            <x v="84"/>
            <x v="98"/>
            <x v="106"/>
            <x v="109"/>
            <x v="110"/>
            <x v="135"/>
            <x v="138"/>
            <x v="140"/>
            <x v="142"/>
            <x v="176"/>
            <x v="181"/>
            <x v="232"/>
            <x v="240"/>
            <x v="253"/>
            <x v="255"/>
            <x v="258"/>
          </reference>
          <reference field="1" count="1" selected="0">
            <x v="1"/>
          </reference>
          <reference field="11" count="1" selected="0">
            <x v="1"/>
          </reference>
        </references>
      </pivotArea>
    </format>
    <format dxfId="15">
      <pivotArea dataOnly="0" fieldPosition="0">
        <references count="1">
          <reference field="0" count="66">
            <x v="1"/>
            <x v="4"/>
            <x v="6"/>
            <x v="11"/>
            <x v="19"/>
            <x v="20"/>
            <x v="25"/>
            <x v="31"/>
            <x v="35"/>
            <x v="36"/>
            <x v="48"/>
            <x v="51"/>
            <x v="58"/>
            <x v="75"/>
            <x v="78"/>
            <x v="82"/>
            <x v="88"/>
            <x v="101"/>
            <x v="103"/>
            <x v="112"/>
            <x v="122"/>
            <x v="123"/>
            <x v="124"/>
            <x v="125"/>
            <x v="126"/>
            <x v="127"/>
            <x v="129"/>
            <x v="130"/>
            <x v="131"/>
            <x v="133"/>
            <x v="152"/>
            <x v="153"/>
            <x v="155"/>
            <x v="156"/>
            <x v="160"/>
            <x v="162"/>
            <x v="164"/>
            <x v="167"/>
            <x v="170"/>
            <x v="171"/>
            <x v="180"/>
            <x v="182"/>
            <x v="186"/>
            <x v="191"/>
            <x v="195"/>
            <x v="197"/>
            <x v="200"/>
            <x v="202"/>
            <x v="207"/>
            <x v="208"/>
            <x v="210"/>
            <x v="214"/>
            <x v="226"/>
            <x v="233"/>
            <x v="235"/>
            <x v="236"/>
            <x v="237"/>
            <x v="239"/>
            <x v="241"/>
            <x v="242"/>
            <x v="243"/>
            <x v="244"/>
            <x v="248"/>
            <x v="249"/>
            <x v="252"/>
            <x v="257"/>
          </reference>
        </references>
      </pivotArea>
    </format>
    <format dxfId="14">
      <pivotArea dataOnly="0" fieldPosition="0">
        <references count="1">
          <reference field="0" count="70">
            <x v="0"/>
            <x v="12"/>
            <x v="16"/>
            <x v="17"/>
            <x v="21"/>
            <x v="24"/>
            <x v="32"/>
            <x v="33"/>
            <x v="45"/>
            <x v="47"/>
            <x v="50"/>
            <x v="57"/>
            <x v="59"/>
            <x v="61"/>
            <x v="62"/>
            <x v="63"/>
            <x v="65"/>
            <x v="69"/>
            <x v="73"/>
            <x v="76"/>
            <x v="79"/>
            <x v="92"/>
            <x v="94"/>
            <x v="97"/>
            <x v="102"/>
            <x v="104"/>
            <x v="107"/>
            <x v="108"/>
            <x v="111"/>
            <x v="114"/>
            <x v="115"/>
            <x v="118"/>
            <x v="119"/>
            <x v="121"/>
            <x v="128"/>
            <x v="134"/>
            <x v="137"/>
            <x v="139"/>
            <x v="157"/>
            <x v="169"/>
            <x v="173"/>
            <x v="174"/>
            <x v="177"/>
            <x v="178"/>
            <x v="183"/>
            <x v="184"/>
            <x v="185"/>
            <x v="188"/>
            <x v="189"/>
            <x v="192"/>
            <x v="193"/>
            <x v="194"/>
            <x v="196"/>
            <x v="201"/>
            <x v="203"/>
            <x v="204"/>
            <x v="206"/>
            <x v="216"/>
            <x v="218"/>
            <x v="219"/>
            <x v="221"/>
            <x v="222"/>
            <x v="225"/>
            <x v="230"/>
            <x v="238"/>
            <x v="246"/>
            <x v="247"/>
            <x v="251"/>
            <x v="254"/>
            <x v="259"/>
          </reference>
        </references>
      </pivotArea>
    </format>
    <format dxfId="13">
      <pivotArea collapsedLevelsAreSubtotals="1" fieldPosition="0">
        <references count="3">
          <reference field="0" count="4">
            <x v="14"/>
            <x v="87"/>
            <x v="117"/>
            <x v="250"/>
          </reference>
          <reference field="1" count="1" selected="0">
            <x v="1"/>
          </reference>
          <reference field="11" count="1" selected="0">
            <x v="0"/>
          </reference>
        </references>
      </pivotArea>
    </format>
    <format dxfId="12">
      <pivotArea dataOnly="0" labelOnly="1" fieldPosition="0">
        <references count="3">
          <reference field="0" count="4">
            <x v="14"/>
            <x v="87"/>
            <x v="117"/>
            <x v="250"/>
          </reference>
          <reference field="1" count="1" selected="0">
            <x v="1"/>
          </reference>
          <reference field="11" count="1" selected="0">
            <x v="0"/>
          </reference>
        </references>
      </pivotArea>
    </format>
    <format dxfId="11">
      <pivotArea collapsedLevelsAreSubtotals="1" fieldPosition="0">
        <references count="3">
          <reference field="0" count="24">
            <x v="18"/>
            <x v="22"/>
            <x v="23"/>
            <x v="37"/>
            <x v="64"/>
            <x v="70"/>
            <x v="77"/>
            <x v="84"/>
            <x v="98"/>
            <x v="106"/>
            <x v="109"/>
            <x v="110"/>
            <x v="135"/>
            <x v="138"/>
            <x v="140"/>
            <x v="142"/>
            <x v="176"/>
            <x v="181"/>
            <x v="218"/>
            <x v="232"/>
            <x v="240"/>
            <x v="253"/>
            <x v="255"/>
            <x v="258"/>
          </reference>
          <reference field="1" count="1" selected="0">
            <x v="1"/>
          </reference>
          <reference field="11" count="1" selected="0">
            <x v="1"/>
          </reference>
        </references>
      </pivotArea>
    </format>
    <format dxfId="10">
      <pivotArea dataOnly="0" labelOnly="1" fieldPosition="0">
        <references count="3">
          <reference field="0" count="24">
            <x v="18"/>
            <x v="22"/>
            <x v="23"/>
            <x v="37"/>
            <x v="64"/>
            <x v="70"/>
            <x v="77"/>
            <x v="84"/>
            <x v="98"/>
            <x v="106"/>
            <x v="109"/>
            <x v="110"/>
            <x v="135"/>
            <x v="138"/>
            <x v="140"/>
            <x v="142"/>
            <x v="176"/>
            <x v="181"/>
            <x v="218"/>
            <x v="232"/>
            <x v="240"/>
            <x v="253"/>
            <x v="255"/>
            <x v="258"/>
          </reference>
          <reference field="1" count="1" selected="0">
            <x v="1"/>
          </reference>
          <reference field="11" count="1" selected="0">
            <x v="1"/>
          </reference>
        </references>
      </pivotArea>
    </format>
    <format dxfId="9">
      <pivotArea collapsedLevelsAreSubtotals="1" fieldPosition="0">
        <references count="3">
          <reference field="0" count="66">
            <x v="0"/>
            <x v="12"/>
            <x v="16"/>
            <x v="17"/>
            <x v="21"/>
            <x v="24"/>
            <x v="32"/>
            <x v="33"/>
            <x v="45"/>
            <x v="47"/>
            <x v="50"/>
            <x v="57"/>
            <x v="59"/>
            <x v="61"/>
            <x v="62"/>
            <x v="63"/>
            <x v="65"/>
            <x v="69"/>
            <x v="73"/>
            <x v="76"/>
            <x v="79"/>
            <x v="92"/>
            <x v="94"/>
            <x v="97"/>
            <x v="104"/>
            <x v="107"/>
            <x v="108"/>
            <x v="111"/>
            <x v="114"/>
            <x v="115"/>
            <x v="118"/>
            <x v="119"/>
            <x v="121"/>
            <x v="128"/>
            <x v="134"/>
            <x v="137"/>
            <x v="139"/>
            <x v="157"/>
            <x v="169"/>
            <x v="174"/>
            <x v="177"/>
            <x v="178"/>
            <x v="183"/>
            <x v="184"/>
            <x v="185"/>
            <x v="188"/>
            <x v="189"/>
            <x v="192"/>
            <x v="193"/>
            <x v="194"/>
            <x v="196"/>
            <x v="201"/>
            <x v="203"/>
            <x v="204"/>
            <x v="206"/>
            <x v="216"/>
            <x v="219"/>
            <x v="222"/>
            <x v="225"/>
            <x v="230"/>
            <x v="238"/>
            <x v="246"/>
            <x v="247"/>
            <x v="251"/>
            <x v="254"/>
            <x v="259"/>
          </reference>
          <reference field="1" count="1" selected="0">
            <x v="1"/>
          </reference>
          <reference field="11" count="1" selected="0">
            <x v="2"/>
          </reference>
        </references>
      </pivotArea>
    </format>
    <format dxfId="8">
      <pivotArea dataOnly="0" labelOnly="1" fieldPosition="0">
        <references count="3">
          <reference field="0" count="50">
            <x v="0"/>
            <x v="12"/>
            <x v="16"/>
            <x v="17"/>
            <x v="21"/>
            <x v="24"/>
            <x v="32"/>
            <x v="33"/>
            <x v="45"/>
            <x v="47"/>
            <x v="50"/>
            <x v="57"/>
            <x v="59"/>
            <x v="61"/>
            <x v="62"/>
            <x v="63"/>
            <x v="65"/>
            <x v="69"/>
            <x v="73"/>
            <x v="76"/>
            <x v="79"/>
            <x v="92"/>
            <x v="94"/>
            <x v="97"/>
            <x v="104"/>
            <x v="107"/>
            <x v="108"/>
            <x v="111"/>
            <x v="114"/>
            <x v="115"/>
            <x v="118"/>
            <x v="119"/>
            <x v="121"/>
            <x v="128"/>
            <x v="134"/>
            <x v="137"/>
            <x v="139"/>
            <x v="157"/>
            <x v="169"/>
            <x v="174"/>
            <x v="177"/>
            <x v="178"/>
            <x v="183"/>
            <x v="184"/>
            <x v="185"/>
            <x v="188"/>
            <x v="189"/>
            <x v="192"/>
            <x v="193"/>
            <x v="194"/>
          </reference>
          <reference field="1" count="1" selected="0">
            <x v="1"/>
          </reference>
          <reference field="11" count="1" selected="0">
            <x v="2"/>
          </reference>
        </references>
      </pivotArea>
    </format>
    <format dxfId="7">
      <pivotArea dataOnly="0" labelOnly="1" fieldPosition="0">
        <references count="3">
          <reference field="0" count="16">
            <x v="196"/>
            <x v="201"/>
            <x v="203"/>
            <x v="204"/>
            <x v="206"/>
            <x v="216"/>
            <x v="219"/>
            <x v="222"/>
            <x v="225"/>
            <x v="230"/>
            <x v="238"/>
            <x v="246"/>
            <x v="247"/>
            <x v="251"/>
            <x v="254"/>
            <x v="259"/>
          </reference>
          <reference field="1" count="1" selected="0">
            <x v="1"/>
          </reference>
          <reference field="11" count="1" selected="0">
            <x v="2"/>
          </reference>
        </references>
      </pivotArea>
    </format>
    <format dxfId="6">
      <pivotArea collapsedLevelsAreSubtotals="1" fieldPosition="0">
        <references count="3">
          <reference field="0" count="69">
            <x v="1"/>
            <x v="4"/>
            <x v="6"/>
            <x v="11"/>
            <x v="19"/>
            <x v="20"/>
            <x v="25"/>
            <x v="31"/>
            <x v="35"/>
            <x v="36"/>
            <x v="48"/>
            <x v="51"/>
            <x v="58"/>
            <x v="75"/>
            <x v="78"/>
            <x v="82"/>
            <x v="88"/>
            <x v="101"/>
            <x v="102"/>
            <x v="103"/>
            <x v="112"/>
            <x v="122"/>
            <x v="123"/>
            <x v="124"/>
            <x v="125"/>
            <x v="126"/>
            <x v="127"/>
            <x v="129"/>
            <x v="130"/>
            <x v="131"/>
            <x v="133"/>
            <x v="152"/>
            <x v="153"/>
            <x v="155"/>
            <x v="156"/>
            <x v="160"/>
            <x v="162"/>
            <x v="164"/>
            <x v="167"/>
            <x v="170"/>
            <x v="171"/>
            <x v="173"/>
            <x v="180"/>
            <x v="182"/>
            <x v="186"/>
            <x v="191"/>
            <x v="195"/>
            <x v="197"/>
            <x v="200"/>
            <x v="202"/>
            <x v="207"/>
            <x v="208"/>
            <x v="210"/>
            <x v="214"/>
            <x v="221"/>
            <x v="226"/>
            <x v="233"/>
            <x v="235"/>
            <x v="236"/>
            <x v="237"/>
            <x v="239"/>
            <x v="241"/>
            <x v="242"/>
            <x v="243"/>
            <x v="244"/>
            <x v="248"/>
            <x v="249"/>
            <x v="252"/>
            <x v="257"/>
          </reference>
          <reference field="1" count="1" selected="0">
            <x v="1"/>
          </reference>
          <reference field="11" count="1" selected="0">
            <x v="3"/>
          </reference>
        </references>
      </pivotArea>
    </format>
    <format dxfId="5">
      <pivotArea dataOnly="0" labelOnly="1" fieldPosition="0">
        <references count="3">
          <reference field="0" count="50">
            <x v="1"/>
            <x v="4"/>
            <x v="6"/>
            <x v="11"/>
            <x v="19"/>
            <x v="20"/>
            <x v="25"/>
            <x v="31"/>
            <x v="35"/>
            <x v="36"/>
            <x v="48"/>
            <x v="51"/>
            <x v="58"/>
            <x v="75"/>
            <x v="78"/>
            <x v="82"/>
            <x v="88"/>
            <x v="101"/>
            <x v="102"/>
            <x v="103"/>
            <x v="112"/>
            <x v="122"/>
            <x v="123"/>
            <x v="124"/>
            <x v="125"/>
            <x v="126"/>
            <x v="127"/>
            <x v="129"/>
            <x v="130"/>
            <x v="131"/>
            <x v="133"/>
            <x v="152"/>
            <x v="153"/>
            <x v="155"/>
            <x v="156"/>
            <x v="160"/>
            <x v="162"/>
            <x v="164"/>
            <x v="167"/>
            <x v="170"/>
            <x v="171"/>
            <x v="173"/>
            <x v="180"/>
            <x v="182"/>
            <x v="186"/>
            <x v="191"/>
            <x v="195"/>
            <x v="197"/>
            <x v="200"/>
            <x v="202"/>
          </reference>
          <reference field="1" count="1" selected="0">
            <x v="1"/>
          </reference>
          <reference field="11" count="1" selected="0">
            <x v="3"/>
          </reference>
        </references>
      </pivotArea>
    </format>
    <format dxfId="4">
      <pivotArea dataOnly="0" labelOnly="1" fieldPosition="0">
        <references count="3">
          <reference field="0" count="19">
            <x v="207"/>
            <x v="208"/>
            <x v="210"/>
            <x v="214"/>
            <x v="221"/>
            <x v="226"/>
            <x v="233"/>
            <x v="235"/>
            <x v="236"/>
            <x v="237"/>
            <x v="239"/>
            <x v="241"/>
            <x v="242"/>
            <x v="243"/>
            <x v="244"/>
            <x v="248"/>
            <x v="249"/>
            <x v="252"/>
            <x v="257"/>
          </reference>
          <reference field="1" count="1" selected="0">
            <x v="1"/>
          </reference>
          <reference field="11" count="1" selected="0">
            <x v="3"/>
          </reference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name="Tabela dinâmica9" cacheId="6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 rowHeaderCaption="SEG X MOD PLANO">
  <location ref="AI4:AJ21" firstHeaderRow="1" firstDataRow="1" firstDataCol="1" rowPageCount="2" colPageCount="1"/>
  <pivotFields count="10">
    <pivotField dataField="1" showAll="0"/>
    <pivotField showAll="0"/>
    <pivotField showAll="0"/>
    <pivotField axis="axisRow" showAll="0">
      <items count="4">
        <item sd="0" x="0"/>
        <item sd="0" x="1"/>
        <item sd="0" x="2"/>
        <item t="default"/>
      </items>
    </pivotField>
    <pivotField axis="axisRow" showAll="0">
      <items count="260">
        <item x="92"/>
        <item x="78"/>
        <item x="50"/>
        <item x="215"/>
        <item x="120"/>
        <item x="232"/>
        <item x="94"/>
        <item x="191"/>
        <item x="257"/>
        <item x="231"/>
        <item x="227"/>
        <item x="189"/>
        <item x="58"/>
        <item x="183"/>
        <item x="33"/>
        <item x="42"/>
        <item x="100"/>
        <item x="105"/>
        <item x="124"/>
        <item x="255"/>
        <item x="170"/>
        <item x="5"/>
        <item x="9"/>
        <item x="21"/>
        <item x="147"/>
        <item x="30"/>
        <item x="204"/>
        <item x="72"/>
        <item x="1"/>
        <item x="45"/>
        <item x="160"/>
        <item x="84"/>
        <item x="176"/>
        <item x="114"/>
        <item x="203"/>
        <item x="230"/>
        <item x="184"/>
        <item x="53"/>
        <item x="43"/>
        <item x="177"/>
        <item x="47"/>
        <item x="258"/>
        <item x="20"/>
        <item x="214"/>
        <item x="22"/>
        <item x="40"/>
        <item x="99"/>
        <item x="107"/>
        <item x="46"/>
        <item x="149"/>
        <item x="254"/>
        <item x="205"/>
        <item x="129"/>
        <item x="233"/>
        <item x="65"/>
        <item x="37"/>
        <item x="256"/>
        <item x="15"/>
        <item x="83"/>
        <item x="251"/>
        <item x="61"/>
        <item x="31"/>
        <item x="8"/>
        <item x="188"/>
        <item x="68"/>
        <item x="79"/>
        <item x="91"/>
        <item x="162"/>
        <item x="143"/>
        <item x="59"/>
        <item x="62"/>
        <item x="41"/>
        <item x="194"/>
        <item x="98"/>
        <item x="67"/>
        <item x="27"/>
        <item x="217"/>
        <item x="112"/>
        <item x="195"/>
        <item x="171"/>
        <item x="117"/>
        <item x="90"/>
        <item x="28"/>
        <item x="182"/>
        <item x="168"/>
        <item x="71"/>
        <item x="163"/>
        <item x="77"/>
        <item x="119"/>
        <item x="14"/>
        <item x="35"/>
        <item x="180"/>
        <item x="29"/>
        <item x="39"/>
        <item x="36"/>
        <item x="57"/>
        <item x="151"/>
        <item x="145"/>
        <item x="243"/>
        <item x="245"/>
        <item x="152"/>
        <item x="134"/>
        <item x="75"/>
        <item x="34"/>
        <item x="241"/>
        <item x="60"/>
        <item x="103"/>
        <item x="150"/>
        <item x="16"/>
        <item x="110"/>
        <item x="126"/>
        <item x="26"/>
        <item x="55"/>
        <item x="111"/>
        <item x="146"/>
        <item x="123"/>
        <item x="101"/>
        <item x="76"/>
        <item x="144"/>
        <item x="51"/>
        <item x="25"/>
        <item x="23"/>
        <item x="38"/>
        <item x="85"/>
        <item x="228"/>
        <item x="198"/>
        <item x="155"/>
        <item x="211"/>
        <item x="216"/>
        <item x="164"/>
        <item x="138"/>
        <item x="202"/>
        <item x="234"/>
        <item x="127"/>
        <item x="142"/>
        <item x="178"/>
        <item x="185"/>
        <item x="44"/>
        <item x="128"/>
        <item x="229"/>
        <item x="66"/>
        <item x="154"/>
        <item x="73"/>
        <item x="239"/>
        <item x="10"/>
        <item x="32"/>
        <item x="218"/>
        <item x="210"/>
        <item x="223"/>
        <item x="224"/>
        <item x="221"/>
        <item x="209"/>
        <item x="213"/>
        <item x="54"/>
        <item x="225"/>
        <item x="2"/>
        <item x="190"/>
        <item x="226"/>
        <item x="148"/>
        <item x="17"/>
        <item x="64"/>
        <item x="193"/>
        <item x="82"/>
        <item x="206"/>
        <item x="97"/>
        <item x="220"/>
        <item x="252"/>
        <item x="247"/>
        <item x="187"/>
        <item x="18"/>
        <item x="131"/>
        <item x="81"/>
        <item x="236"/>
        <item x="246"/>
        <item x="4"/>
        <item x="179"/>
        <item x="0"/>
        <item x="80"/>
        <item x="104"/>
        <item x="118"/>
        <item x="175"/>
        <item x="121"/>
        <item x="11"/>
        <item x="125"/>
        <item x="137"/>
        <item x="201"/>
        <item x="96"/>
        <item x="186"/>
        <item x="253"/>
        <item x="115"/>
        <item x="158"/>
        <item x="113"/>
        <item x="161"/>
        <item x="95"/>
        <item x="13"/>
        <item x="106"/>
        <item x="86"/>
        <item x="122"/>
        <item x="109"/>
        <item x="248"/>
        <item x="140"/>
        <item x="197"/>
        <item x="63"/>
        <item x="181"/>
        <item x="48"/>
        <item x="212"/>
        <item x="207"/>
        <item x="240"/>
        <item x="153"/>
        <item x="173"/>
        <item x="3"/>
        <item x="192"/>
        <item x="19"/>
        <item x="93"/>
        <item x="244"/>
        <item x="166"/>
        <item x="249"/>
        <item x="88"/>
        <item x="133"/>
        <item x="141"/>
        <item x="49"/>
        <item x="70"/>
        <item x="108"/>
        <item x="174"/>
        <item x="235"/>
        <item x="250"/>
        <item x="208"/>
        <item x="139"/>
        <item x="52"/>
        <item x="56"/>
        <item x="24"/>
        <item x="222"/>
        <item x="12"/>
        <item x="135"/>
        <item x="89"/>
        <item x="242"/>
        <item x="237"/>
        <item x="200"/>
        <item x="69"/>
        <item x="219"/>
        <item x="116"/>
        <item x="167"/>
        <item x="130"/>
        <item x="238"/>
        <item x="165"/>
        <item x="7"/>
        <item x="74"/>
        <item x="157"/>
        <item x="102"/>
        <item x="6"/>
        <item x="172"/>
        <item x="169"/>
        <item x="159"/>
        <item x="156"/>
        <item x="196"/>
        <item x="132"/>
        <item x="199"/>
        <item x="87"/>
        <item x="136"/>
        <item t="default"/>
      </items>
    </pivotField>
    <pivotField showAll="0"/>
    <pivotField showAll="0"/>
    <pivotField axis="axisPage" multipleItemSelectionAllowed="1" showAll="0">
      <items count="4">
        <item x="1"/>
        <item x="2"/>
        <item x="0"/>
        <item t="default"/>
      </items>
    </pivotField>
    <pivotField axis="axisRow" showAll="0">
      <items count="6">
        <item x="0"/>
        <item x="1"/>
        <item x="3"/>
        <item x="2"/>
        <item h="1" x="4"/>
        <item t="default"/>
      </items>
    </pivotField>
    <pivotField axis="axisPage" multipleItemSelectionAllowed="1" showAll="0" defaultSubtotal="0">
      <items count="65">
        <item x="58"/>
        <item x="43"/>
        <item x="8"/>
        <item x="25"/>
        <item x="15"/>
        <item x="28"/>
        <item x="19"/>
        <item x="11"/>
        <item x="26"/>
        <item x="14"/>
        <item x="10"/>
        <item x="47"/>
        <item x="21"/>
        <item x="13"/>
        <item x="1"/>
        <item x="55"/>
        <item x="53"/>
        <item x="36"/>
        <item x="7"/>
        <item x="3"/>
        <item x="42"/>
        <item x="5"/>
        <item x="9"/>
        <item x="29"/>
        <item x="23"/>
        <item x="16"/>
        <item x="41"/>
        <item x="56"/>
        <item x="60"/>
        <item x="30"/>
        <item x="45"/>
        <item x="20"/>
        <item x="64"/>
        <item x="52"/>
        <item x="48"/>
        <item x="31"/>
        <item x="17"/>
        <item x="49"/>
        <item x="51"/>
        <item x="2"/>
        <item x="18"/>
        <item x="22"/>
        <item x="4"/>
        <item x="12"/>
        <item x="50"/>
        <item x="37"/>
        <item x="44"/>
        <item x="27"/>
        <item x="39"/>
        <item x="35"/>
        <item x="46"/>
        <item x="32"/>
        <item x="33"/>
        <item x="24"/>
        <item x="54"/>
        <item x="59"/>
        <item x="57"/>
        <item x="61"/>
        <item x="40"/>
        <item x="6"/>
        <item x="62"/>
        <item x="34"/>
        <item x="63"/>
        <item x="38"/>
        <item h="1" x="0"/>
      </items>
    </pivotField>
  </pivotFields>
  <rowFields count="3">
    <field x="8"/>
    <field x="3"/>
    <field x="4"/>
  </rowFields>
  <rowItems count="17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/>
    </i>
    <i r="1">
      <x v="1"/>
    </i>
    <i r="1">
      <x v="2"/>
    </i>
    <i>
      <x v="3"/>
    </i>
    <i r="1">
      <x/>
    </i>
    <i r="1">
      <x v="1"/>
    </i>
    <i r="1">
      <x v="2"/>
    </i>
    <i t="grand">
      <x/>
    </i>
  </rowItems>
  <colItems count="1">
    <i/>
  </colItems>
  <pageFields count="2">
    <pageField fld="7" hier="-1"/>
    <pageField fld="9" hier="-1"/>
  </pageFields>
  <dataFields count="1">
    <dataField name="CNPB PATROCINIOS BCOS E SEG" fld="0" subtotal="count" baseField="4" baseItem="176"/>
  </dataFields>
  <formats count="2">
    <format dxfId="21">
      <pivotArea field="9" type="button" dataOnly="0" labelOnly="1" outline="0" axis="axisPage" fieldPosition="1"/>
    </format>
    <format dxfId="20">
      <pivotArea field="9" type="button" dataOnly="0" labelOnly="1" outline="0" axis="axisPage" fieldPosition="1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name="Tabela dinâmica2" cacheId="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SEGMENTO X ESI">
  <location ref="M5:N32" firstHeaderRow="1" firstDataRow="1" firstDataCol="1" rowPageCount="1" colPageCount="1"/>
  <pivotFields count="13">
    <pivotField axis="axisRow" showAll="0">
      <items count="2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t="default"/>
      </items>
    </pivotField>
    <pivotField axis="axisRow" showAll="0">
      <items count="6">
        <item x="4"/>
        <item x="0"/>
        <item x="2"/>
        <item x="1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5">
        <item x="2"/>
        <item x="3"/>
        <item x="0"/>
        <item x="1"/>
        <item t="default"/>
      </items>
    </pivotField>
    <pivotField axis="axisPage" dataField="1" multipleItemSelectionAllowed="1" showAll="0">
      <items count="3">
        <item x="1"/>
        <item h="1" x="0"/>
        <item t="default"/>
      </items>
    </pivotField>
  </pivotFields>
  <rowFields count="3">
    <field x="11"/>
    <field x="1"/>
    <field x="0"/>
  </rowFields>
  <rowItems count="27">
    <i>
      <x/>
    </i>
    <i r="1">
      <x v="1"/>
    </i>
    <i r="2">
      <x v="14"/>
    </i>
    <i r="2">
      <x v="87"/>
    </i>
    <i r="2">
      <x v="117"/>
    </i>
    <i r="2">
      <x v="250"/>
    </i>
    <i r="1">
      <x v="2"/>
    </i>
    <i r="2">
      <x v="81"/>
    </i>
    <i r="1">
      <x v="3"/>
    </i>
    <i r="2">
      <x v="86"/>
    </i>
    <i r="2">
      <x v="154"/>
    </i>
    <i r="2">
      <x v="159"/>
    </i>
    <i r="2">
      <x v="175"/>
    </i>
    <i r="2">
      <x v="209"/>
    </i>
    <i>
      <x v="1"/>
    </i>
    <i r="1">
      <x v="1"/>
    </i>
    <i r="2">
      <x v="77"/>
    </i>
    <i r="2">
      <x v="232"/>
    </i>
    <i r="1">
      <x v="2"/>
    </i>
    <i r="2">
      <x v="89"/>
    </i>
    <i r="2">
      <x v="234"/>
    </i>
    <i r="1">
      <x v="3"/>
    </i>
    <i r="2">
      <x v="68"/>
    </i>
    <i r="2">
      <x v="74"/>
    </i>
    <i r="2">
      <x v="95"/>
    </i>
    <i r="2">
      <x v="96"/>
    </i>
    <i t="grand">
      <x/>
    </i>
  </rowItems>
  <colItems count="1">
    <i/>
  </colItems>
  <pageFields count="1">
    <pageField fld="12" hier="-1"/>
  </pageFields>
  <dataFields count="1">
    <dataField name="Contagem de ESI" fld="12" subtotal="count" baseField="0" baseItem="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name="Tabela dinâmica6" cacheId="4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2" rowHeaderCaption="PATROCINIO">
  <location ref="S3:T25" firstHeaderRow="1" firstDataRow="1" firstDataCol="1"/>
  <pivotFields count="13">
    <pivotField dataField="1" showAll="0"/>
    <pivotField axis="axisRow" showAll="0">
      <items count="6">
        <item x="4"/>
        <item x="0"/>
        <item x="2"/>
        <item x="1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5">
        <item x="2"/>
        <item x="3"/>
        <item x="0"/>
        <item x="1"/>
        <item t="default"/>
      </items>
    </pivotField>
    <pivotField showAll="0"/>
  </pivotFields>
  <rowFields count="2">
    <field x="1"/>
    <field x="11"/>
  </rowFields>
  <rowItems count="22">
    <i>
      <x/>
    </i>
    <i r="1">
      <x v="1"/>
    </i>
    <i r="1">
      <x v="2"/>
    </i>
    <i r="1">
      <x v="3"/>
    </i>
    <i>
      <x v="1"/>
    </i>
    <i r="1">
      <x/>
    </i>
    <i r="1">
      <x v="1"/>
    </i>
    <i r="1">
      <x v="2"/>
    </i>
    <i r="1">
      <x v="3"/>
    </i>
    <i>
      <x v="2"/>
    </i>
    <i r="1">
      <x/>
    </i>
    <i r="1">
      <x v="1"/>
    </i>
    <i r="1">
      <x v="2"/>
    </i>
    <i r="1">
      <x v="3"/>
    </i>
    <i>
      <x v="3"/>
    </i>
    <i r="1">
      <x/>
    </i>
    <i r="1">
      <x v="1"/>
    </i>
    <i r="1">
      <x v="2"/>
    </i>
    <i r="1">
      <x v="3"/>
    </i>
    <i>
      <x v="4"/>
    </i>
    <i r="1">
      <x v="3"/>
    </i>
    <i t="grand">
      <x/>
    </i>
  </rowItems>
  <colItems count="1">
    <i/>
  </colItems>
  <dataFields count="1">
    <dataField name="QTDE EFPC" fld="0" subtotal="count" baseField="0" baseItem="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name="Tabela dinâmica1" cacheId="5" applyNumberFormats="0" applyBorderFormats="0" applyFontFormats="0" applyPatternFormats="0" applyAlignmentFormats="0" applyWidthHeightFormats="1" dataCaption="Valores" updatedVersion="6" minRefreshableVersion="3" useAutoFormatting="1" itemPrintTitles="1" createdVersion="8" indent="0" outline="1" outlineData="1" multipleFieldFilters="0" chartFormat="1" rowHeaderCaption="Modalidade do Plano">
  <location ref="F3:H20" firstHeaderRow="0" firstDataRow="1" firstDataCol="1"/>
  <pivotFields count="9">
    <pivotField showAll="0"/>
    <pivotField showAll="0"/>
    <pivotField showAll="0"/>
    <pivotField axis="axisRow" dataField="1" showAll="0">
      <items count="4">
        <item x="0"/>
        <item x="1"/>
        <item x="2"/>
        <item t="default"/>
      </items>
    </pivotField>
    <pivotField showAll="0"/>
    <pivotField showAll="0"/>
    <pivotField showAll="0"/>
    <pivotField showAll="0"/>
    <pivotField axis="axisRow" multipleItemSelectionAllowed="1" showAll="0">
      <items count="6">
        <item x="0"/>
        <item x="1"/>
        <item x="3"/>
        <item x="2"/>
        <item h="1" x="4"/>
        <item t="default"/>
      </items>
    </pivotField>
  </pivotFields>
  <rowFields count="2">
    <field x="8"/>
    <field x="3"/>
  </rowFields>
  <rowItems count="17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/>
    </i>
    <i r="1">
      <x v="1"/>
    </i>
    <i r="1">
      <x v="2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TIPO DE PLANO %" fld="3" subtotal="count" showDataAs="percentOfCol" baseField="3" baseItem="1" numFmtId="10"/>
    <dataField name=" QTDE POR TIPO DE PLANO" fld="3" subtotal="count" baseField="8" baseItem="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drawing" Target="../drawings/drawing1.xml"/><Relationship Id="rId5" Type="http://schemas.openxmlformats.org/officeDocument/2006/relationships/pivotTable" Target="../pivotTables/pivotTable5.xml"/><Relationship Id="rId10" Type="http://schemas.openxmlformats.org/officeDocument/2006/relationships/printerSettings" Target="../printerSettings/printerSettings1.bin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J32"/>
  <sheetViews>
    <sheetView tabSelected="1" zoomScale="90" zoomScaleNormal="90" workbookViewId="0">
      <selection activeCell="G25" sqref="G25"/>
    </sheetView>
  </sheetViews>
  <sheetFormatPr defaultRowHeight="15" x14ac:dyDescent="0.25"/>
  <cols>
    <col min="1" max="1" width="3.140625" customWidth="1"/>
    <col min="2" max="2" width="12.28515625" customWidth="1"/>
    <col min="3" max="3" width="10.140625" customWidth="1"/>
    <col min="4" max="4" width="8.5703125" bestFit="1" customWidth="1"/>
    <col min="5" max="5" width="2.42578125" customWidth="1"/>
    <col min="6" max="6" width="24.42578125" customWidth="1"/>
    <col min="7" max="7" width="16.5703125" bestFit="1" customWidth="1"/>
    <col min="8" max="8" width="24.5703125" bestFit="1" customWidth="1"/>
    <col min="9" max="9" width="2.28515625" customWidth="1"/>
    <col min="10" max="10" width="19.85546875" bestFit="1" customWidth="1"/>
    <col min="11" max="11" width="5.5703125" bestFit="1" customWidth="1"/>
    <col min="12" max="12" width="2.28515625" customWidth="1"/>
    <col min="13" max="13" width="22.140625" bestFit="1" customWidth="1"/>
    <col min="14" max="14" width="15.140625" bestFit="1" customWidth="1"/>
    <col min="15" max="15" width="2.5703125" customWidth="1"/>
    <col min="16" max="16" width="27.5703125" bestFit="1" customWidth="1"/>
    <col min="17" max="17" width="11" bestFit="1" customWidth="1"/>
    <col min="18" max="18" width="3.7109375" customWidth="1"/>
    <col min="19" max="19" width="18.7109375" customWidth="1"/>
    <col min="20" max="20" width="10.42578125" bestFit="1" customWidth="1"/>
    <col min="31" max="31" width="24.85546875" customWidth="1"/>
    <col min="32" max="32" width="15.42578125" customWidth="1"/>
    <col min="33" max="33" width="8.5703125" bestFit="1" customWidth="1"/>
    <col min="34" max="34" width="3.85546875" customWidth="1"/>
    <col min="35" max="35" width="23.42578125" bestFit="1" customWidth="1"/>
    <col min="36" max="36" width="28.42578125" bestFit="1" customWidth="1"/>
    <col min="37" max="38" width="20.28515625" bestFit="1" customWidth="1"/>
    <col min="39" max="39" width="18.140625" bestFit="1" customWidth="1"/>
    <col min="40" max="40" width="25.85546875" bestFit="1" customWidth="1"/>
    <col min="41" max="41" width="22.140625" bestFit="1" customWidth="1"/>
    <col min="42" max="42" width="24.140625" bestFit="1" customWidth="1"/>
    <col min="43" max="43" width="57.28515625" bestFit="1" customWidth="1"/>
    <col min="44" max="44" width="42.5703125" bestFit="1" customWidth="1"/>
    <col min="45" max="45" width="20" bestFit="1" customWidth="1"/>
    <col min="46" max="46" width="40.42578125" bestFit="1" customWidth="1"/>
    <col min="47" max="47" width="30.28515625" bestFit="1" customWidth="1"/>
    <col min="48" max="48" width="30.85546875" bestFit="1" customWidth="1"/>
    <col min="49" max="49" width="43.42578125" bestFit="1" customWidth="1"/>
    <col min="50" max="50" width="33.28515625" bestFit="1" customWidth="1"/>
    <col min="51" max="51" width="21.140625" bestFit="1" customWidth="1"/>
    <col min="52" max="52" width="22.85546875" bestFit="1" customWidth="1"/>
    <col min="53" max="53" width="19.140625" bestFit="1" customWidth="1"/>
    <col min="54" max="54" width="60" bestFit="1" customWidth="1"/>
    <col min="55" max="55" width="24.140625" bestFit="1" customWidth="1"/>
    <col min="56" max="56" width="43.85546875" bestFit="1" customWidth="1"/>
    <col min="57" max="57" width="55.42578125" bestFit="1" customWidth="1"/>
    <col min="58" max="58" width="31.140625" bestFit="1" customWidth="1"/>
    <col min="59" max="59" width="40" bestFit="1" customWidth="1"/>
    <col min="60" max="60" width="33.140625" bestFit="1" customWidth="1"/>
    <col min="61" max="61" width="55.42578125" bestFit="1" customWidth="1"/>
    <col min="62" max="62" width="21.85546875" bestFit="1" customWidth="1"/>
    <col min="63" max="63" width="13.7109375" bestFit="1" customWidth="1"/>
    <col min="64" max="64" width="14.7109375" bestFit="1" customWidth="1"/>
    <col min="65" max="65" width="49.7109375" bestFit="1" customWidth="1"/>
    <col min="66" max="66" width="4.42578125" customWidth="1"/>
    <col min="67" max="67" width="25.5703125" bestFit="1" customWidth="1"/>
    <col min="68" max="68" width="12.85546875" bestFit="1" customWidth="1"/>
    <col min="69" max="69" width="52.7109375" bestFit="1" customWidth="1"/>
    <col min="70" max="70" width="52.28515625" bestFit="1" customWidth="1"/>
    <col min="71" max="71" width="34.140625" bestFit="1" customWidth="1"/>
    <col min="72" max="72" width="57" bestFit="1" customWidth="1"/>
    <col min="73" max="73" width="26.7109375" bestFit="1" customWidth="1"/>
    <col min="74" max="74" width="19.140625" bestFit="1" customWidth="1"/>
    <col min="75" max="75" width="26.42578125" bestFit="1" customWidth="1"/>
    <col min="76" max="76" width="27.42578125" bestFit="1" customWidth="1"/>
    <col min="77" max="77" width="18" bestFit="1" customWidth="1"/>
    <col min="78" max="78" width="19.7109375" bestFit="1" customWidth="1"/>
    <col min="79" max="79" width="28.28515625" bestFit="1" customWidth="1"/>
    <col min="80" max="80" width="28.5703125" bestFit="1" customWidth="1"/>
    <col min="81" max="81" width="47.140625" bestFit="1" customWidth="1"/>
    <col min="82" max="82" width="22.5703125" bestFit="1" customWidth="1"/>
    <col min="83" max="83" width="36.5703125" bestFit="1" customWidth="1"/>
    <col min="84" max="84" width="45.7109375" bestFit="1" customWidth="1"/>
    <col min="85" max="85" width="40" bestFit="1" customWidth="1"/>
    <col min="86" max="86" width="82.7109375" bestFit="1" customWidth="1"/>
    <col min="87" max="87" width="46.5703125" bestFit="1" customWidth="1"/>
    <col min="88" max="88" width="32.85546875" bestFit="1" customWidth="1"/>
    <col min="89" max="89" width="30.7109375" bestFit="1" customWidth="1"/>
    <col min="90" max="90" width="45.7109375" bestFit="1" customWidth="1"/>
    <col min="91" max="91" width="40.85546875" bestFit="1" customWidth="1"/>
    <col min="92" max="92" width="31.7109375" bestFit="1" customWidth="1"/>
    <col min="93" max="93" width="45" bestFit="1" customWidth="1"/>
    <col min="94" max="94" width="37.28515625" bestFit="1" customWidth="1"/>
    <col min="95" max="95" width="37.42578125" bestFit="1" customWidth="1"/>
    <col min="96" max="96" width="25.5703125" bestFit="1" customWidth="1"/>
    <col min="97" max="97" width="72.140625" bestFit="1" customWidth="1"/>
    <col min="98" max="98" width="38.5703125" bestFit="1" customWidth="1"/>
    <col min="99" max="99" width="53.140625" bestFit="1" customWidth="1"/>
    <col min="100" max="100" width="5.7109375" customWidth="1"/>
    <col min="101" max="101" width="10.7109375" bestFit="1" customWidth="1"/>
  </cols>
  <sheetData>
    <row r="1" spans="2:36" x14ac:dyDescent="0.25">
      <c r="B1" s="32" t="s">
        <v>2304</v>
      </c>
      <c r="F1" s="32" t="s">
        <v>2303</v>
      </c>
      <c r="G1" s="31"/>
      <c r="H1" s="31"/>
      <c r="J1" s="32" t="s">
        <v>2302</v>
      </c>
      <c r="M1" s="32" t="s">
        <v>2300</v>
      </c>
      <c r="P1" s="32" t="s">
        <v>2297</v>
      </c>
      <c r="S1" s="32" t="s">
        <v>2305</v>
      </c>
      <c r="AE1" s="26" t="s">
        <v>2288</v>
      </c>
      <c r="AF1" t="s">
        <v>2298</v>
      </c>
      <c r="AI1" s="26" t="s">
        <v>2299</v>
      </c>
      <c r="AJ1" t="s">
        <v>2719</v>
      </c>
    </row>
    <row r="2" spans="2:36" x14ac:dyDescent="0.25">
      <c r="AI2" s="32" t="s">
        <v>2720</v>
      </c>
      <c r="AJ2" t="s">
        <v>2298</v>
      </c>
    </row>
    <row r="3" spans="2:36" x14ac:dyDescent="0.25">
      <c r="B3" s="62" t="s">
        <v>2276</v>
      </c>
      <c r="C3" s="61" t="s">
        <v>2707</v>
      </c>
      <c r="D3" s="61" t="s">
        <v>2717</v>
      </c>
      <c r="F3" s="26" t="s">
        <v>2708</v>
      </c>
      <c r="G3" t="s">
        <v>2295</v>
      </c>
      <c r="H3" t="s">
        <v>2294</v>
      </c>
      <c r="J3" s="26" t="s">
        <v>2709</v>
      </c>
      <c r="K3" t="s">
        <v>2301</v>
      </c>
      <c r="M3" s="26" t="s">
        <v>2277</v>
      </c>
      <c r="N3" t="s">
        <v>2277</v>
      </c>
      <c r="P3" s="26" t="s">
        <v>2267</v>
      </c>
      <c r="Q3" t="s">
        <v>2282</v>
      </c>
      <c r="S3" s="26" t="s">
        <v>2713</v>
      </c>
      <c r="T3" t="s">
        <v>2714</v>
      </c>
      <c r="AE3" s="31" t="s">
        <v>2715</v>
      </c>
      <c r="AF3" t="s">
        <v>2716</v>
      </c>
      <c r="AG3" t="s">
        <v>2717</v>
      </c>
    </row>
    <row r="4" spans="2:36" x14ac:dyDescent="0.25">
      <c r="B4" s="27" t="s">
        <v>2290</v>
      </c>
      <c r="C4">
        <v>10</v>
      </c>
      <c r="D4" s="29">
        <v>3.8461538461538464E-2</v>
      </c>
      <c r="E4" s="29"/>
      <c r="F4" s="27" t="s">
        <v>2290</v>
      </c>
      <c r="G4" s="29">
        <v>0.10512367491166077</v>
      </c>
      <c r="H4">
        <v>119</v>
      </c>
      <c r="J4" s="27" t="s">
        <v>2290</v>
      </c>
      <c r="K4" s="63">
        <v>10</v>
      </c>
      <c r="S4" s="27" t="s">
        <v>2285</v>
      </c>
      <c r="T4">
        <v>19</v>
      </c>
      <c r="AE4" s="27" t="s">
        <v>2290</v>
      </c>
      <c r="AF4">
        <v>109</v>
      </c>
      <c r="AG4" s="29">
        <v>0.10562015503875968</v>
      </c>
      <c r="AI4" s="26" t="s">
        <v>2722</v>
      </c>
      <c r="AJ4" t="s">
        <v>2721</v>
      </c>
    </row>
    <row r="5" spans="2:36" x14ac:dyDescent="0.25">
      <c r="B5" s="27" t="s">
        <v>2291</v>
      </c>
      <c r="C5">
        <v>45</v>
      </c>
      <c r="D5" s="29">
        <v>0.17307692307692307</v>
      </c>
      <c r="E5" s="29"/>
      <c r="F5" s="28" t="s">
        <v>286</v>
      </c>
      <c r="G5" s="29">
        <v>4.0636042402826852E-2</v>
      </c>
      <c r="H5">
        <v>46</v>
      </c>
      <c r="J5" s="28" t="s">
        <v>2279</v>
      </c>
      <c r="K5" s="63">
        <v>4</v>
      </c>
      <c r="M5" s="26" t="s">
        <v>2710</v>
      </c>
      <c r="N5" t="s">
        <v>2296</v>
      </c>
      <c r="P5" s="26" t="s">
        <v>2711</v>
      </c>
      <c r="Q5" t="s">
        <v>2712</v>
      </c>
      <c r="S5" s="28" t="s">
        <v>2291</v>
      </c>
      <c r="T5">
        <v>1</v>
      </c>
      <c r="AE5" s="28" t="s">
        <v>286</v>
      </c>
      <c r="AF5">
        <v>41</v>
      </c>
      <c r="AG5" s="29">
        <v>3.9728682170542637E-2</v>
      </c>
      <c r="AI5" s="27" t="s">
        <v>2290</v>
      </c>
      <c r="AJ5">
        <v>32</v>
      </c>
    </row>
    <row r="6" spans="2:36" x14ac:dyDescent="0.25">
      <c r="B6" s="27" t="s">
        <v>2289</v>
      </c>
      <c r="C6">
        <v>90</v>
      </c>
      <c r="D6" s="29">
        <v>0.34615384615384615</v>
      </c>
      <c r="E6" s="29"/>
      <c r="F6" s="28" t="s">
        <v>297</v>
      </c>
      <c r="G6" s="29">
        <v>4.3286219081272087E-2</v>
      </c>
      <c r="H6">
        <v>49</v>
      </c>
      <c r="J6" s="28" t="s">
        <v>2283</v>
      </c>
      <c r="K6" s="63">
        <v>1</v>
      </c>
      <c r="M6" s="27" t="s">
        <v>2290</v>
      </c>
      <c r="N6">
        <v>10</v>
      </c>
      <c r="P6" s="27" t="s">
        <v>2291</v>
      </c>
      <c r="Q6">
        <v>3</v>
      </c>
      <c r="S6" s="28" t="s">
        <v>2289</v>
      </c>
      <c r="T6">
        <v>4</v>
      </c>
      <c r="AE6" s="28" t="s">
        <v>297</v>
      </c>
      <c r="AF6">
        <v>44</v>
      </c>
      <c r="AG6" s="29">
        <v>4.2635658914728682E-2</v>
      </c>
      <c r="AI6" s="28" t="s">
        <v>286</v>
      </c>
      <c r="AJ6">
        <v>20</v>
      </c>
    </row>
    <row r="7" spans="2:36" x14ac:dyDescent="0.25">
      <c r="B7" s="27" t="s">
        <v>2280</v>
      </c>
      <c r="C7">
        <v>115</v>
      </c>
      <c r="D7" s="29">
        <v>0.44230769230769229</v>
      </c>
      <c r="E7" s="29"/>
      <c r="F7" s="28" t="s">
        <v>352</v>
      </c>
      <c r="G7" s="29">
        <v>2.1201413427561839E-2</v>
      </c>
      <c r="H7">
        <v>24</v>
      </c>
      <c r="J7" s="28" t="s">
        <v>2281</v>
      </c>
      <c r="K7" s="63">
        <v>5</v>
      </c>
      <c r="M7" s="28" t="s">
        <v>2279</v>
      </c>
      <c r="N7">
        <v>4</v>
      </c>
      <c r="P7" s="28" t="s">
        <v>113</v>
      </c>
      <c r="Q7">
        <v>1</v>
      </c>
      <c r="S7" s="28" t="s">
        <v>2280</v>
      </c>
      <c r="T7">
        <v>14</v>
      </c>
      <c r="AE7" s="28" t="s">
        <v>352</v>
      </c>
      <c r="AF7">
        <v>24</v>
      </c>
      <c r="AG7" s="29">
        <v>2.3255813953488372E-2</v>
      </c>
      <c r="AI7" s="28" t="s">
        <v>297</v>
      </c>
      <c r="AJ7">
        <v>4</v>
      </c>
    </row>
    <row r="8" spans="2:36" x14ac:dyDescent="0.25">
      <c r="B8" s="27" t="s">
        <v>2293</v>
      </c>
      <c r="C8">
        <v>260</v>
      </c>
      <c r="D8" s="29">
        <v>1</v>
      </c>
      <c r="E8" s="29"/>
      <c r="F8" s="27" t="s">
        <v>2291</v>
      </c>
      <c r="G8" s="29">
        <v>0.50088339222614842</v>
      </c>
      <c r="H8">
        <v>567</v>
      </c>
      <c r="J8" s="27" t="s">
        <v>2291</v>
      </c>
      <c r="K8" s="63">
        <v>45</v>
      </c>
      <c r="M8" s="30" t="s">
        <v>28</v>
      </c>
      <c r="N8">
        <v>1</v>
      </c>
      <c r="P8" s="28" t="s">
        <v>114</v>
      </c>
      <c r="Q8">
        <v>1</v>
      </c>
      <c r="S8" s="27" t="s">
        <v>2279</v>
      </c>
      <c r="T8">
        <v>163</v>
      </c>
      <c r="AE8" s="27" t="s">
        <v>2291</v>
      </c>
      <c r="AF8">
        <v>494</v>
      </c>
      <c r="AG8" s="29">
        <v>0.47868217054263568</v>
      </c>
      <c r="AI8" s="28" t="s">
        <v>352</v>
      </c>
      <c r="AJ8">
        <v>8</v>
      </c>
    </row>
    <row r="9" spans="2:36" x14ac:dyDescent="0.25">
      <c r="F9" s="28" t="s">
        <v>286</v>
      </c>
      <c r="G9" s="29">
        <v>9.982332155477032E-2</v>
      </c>
      <c r="H9">
        <v>113</v>
      </c>
      <c r="J9" s="28" t="s">
        <v>2285</v>
      </c>
      <c r="K9" s="63">
        <v>1</v>
      </c>
      <c r="M9" s="30" t="s">
        <v>105</v>
      </c>
      <c r="N9">
        <v>1</v>
      </c>
      <c r="P9" s="28" t="s">
        <v>254</v>
      </c>
      <c r="Q9">
        <v>1</v>
      </c>
      <c r="S9" s="28" t="s">
        <v>2290</v>
      </c>
      <c r="T9">
        <v>4</v>
      </c>
      <c r="AE9" s="28" t="s">
        <v>286</v>
      </c>
      <c r="AF9">
        <v>90</v>
      </c>
      <c r="AG9" s="29">
        <v>8.7209302325581398E-2</v>
      </c>
      <c r="AI9" s="27" t="s">
        <v>2291</v>
      </c>
      <c r="AJ9">
        <v>47</v>
      </c>
    </row>
    <row r="10" spans="2:36" x14ac:dyDescent="0.25">
      <c r="F10" s="28" t="s">
        <v>297</v>
      </c>
      <c r="G10" s="29">
        <v>0.22084805653710246</v>
      </c>
      <c r="H10">
        <v>250</v>
      </c>
      <c r="J10" s="28" t="s">
        <v>2279</v>
      </c>
      <c r="K10" s="63">
        <v>24</v>
      </c>
      <c r="M10" s="30" t="s">
        <v>135</v>
      </c>
      <c r="N10">
        <v>1</v>
      </c>
      <c r="P10" s="27" t="s">
        <v>2289</v>
      </c>
      <c r="Q10">
        <v>1</v>
      </c>
      <c r="S10" s="28" t="s">
        <v>2291</v>
      </c>
      <c r="T10">
        <v>24</v>
      </c>
      <c r="AE10" s="28" t="s">
        <v>297</v>
      </c>
      <c r="AF10">
        <v>221</v>
      </c>
      <c r="AG10" s="29">
        <v>0.21414728682170542</v>
      </c>
      <c r="AI10" s="28" t="s">
        <v>286</v>
      </c>
      <c r="AJ10">
        <v>12</v>
      </c>
    </row>
    <row r="11" spans="2:36" x14ac:dyDescent="0.25">
      <c r="F11" s="28" t="s">
        <v>352</v>
      </c>
      <c r="G11" s="29">
        <v>0.18021201413427562</v>
      </c>
      <c r="H11">
        <v>204</v>
      </c>
      <c r="J11" s="28" t="s">
        <v>2283</v>
      </c>
      <c r="K11" s="63">
        <v>9</v>
      </c>
      <c r="M11" s="30" t="s">
        <v>269</v>
      </c>
      <c r="N11">
        <v>1</v>
      </c>
      <c r="P11" s="28" t="s">
        <v>55</v>
      </c>
      <c r="Q11">
        <v>1</v>
      </c>
      <c r="S11" s="28" t="s">
        <v>2289</v>
      </c>
      <c r="T11">
        <v>66</v>
      </c>
      <c r="AE11" s="28" t="s">
        <v>352</v>
      </c>
      <c r="AF11">
        <v>183</v>
      </c>
      <c r="AG11" s="29">
        <v>0.17732558139534885</v>
      </c>
      <c r="AI11" s="28" t="s">
        <v>297</v>
      </c>
      <c r="AJ11">
        <v>16</v>
      </c>
    </row>
    <row r="12" spans="2:36" x14ac:dyDescent="0.25">
      <c r="F12" s="27" t="s">
        <v>2289</v>
      </c>
      <c r="G12" s="29">
        <v>0.22968197879858657</v>
      </c>
      <c r="H12">
        <v>260</v>
      </c>
      <c r="J12" s="28" t="s">
        <v>2281</v>
      </c>
      <c r="K12" s="63">
        <v>11</v>
      </c>
      <c r="M12" s="28" t="s">
        <v>2283</v>
      </c>
      <c r="N12">
        <v>1</v>
      </c>
      <c r="P12" s="27" t="s">
        <v>2280</v>
      </c>
      <c r="Q12">
        <v>16</v>
      </c>
      <c r="S12" s="28" t="s">
        <v>2280</v>
      </c>
      <c r="T12">
        <v>69</v>
      </c>
      <c r="AE12" s="27" t="s">
        <v>2289</v>
      </c>
      <c r="AF12">
        <v>251</v>
      </c>
      <c r="AG12" s="29">
        <v>0.24321705426356588</v>
      </c>
      <c r="AI12" s="28" t="s">
        <v>352</v>
      </c>
      <c r="AJ12">
        <v>19</v>
      </c>
    </row>
    <row r="13" spans="2:36" x14ac:dyDescent="0.25">
      <c r="F13" s="28" t="s">
        <v>286</v>
      </c>
      <c r="G13" s="29">
        <v>7.8621908127208484E-2</v>
      </c>
      <c r="H13">
        <v>89</v>
      </c>
      <c r="J13" s="27" t="s">
        <v>2289</v>
      </c>
      <c r="K13" s="63">
        <v>90</v>
      </c>
      <c r="M13" s="30" t="s">
        <v>98</v>
      </c>
      <c r="N13">
        <v>1</v>
      </c>
      <c r="P13" s="28" t="s">
        <v>13</v>
      </c>
      <c r="Q13">
        <v>1</v>
      </c>
      <c r="S13" s="27" t="s">
        <v>2283</v>
      </c>
      <c r="T13">
        <v>35</v>
      </c>
      <c r="AE13" s="28" t="s">
        <v>286</v>
      </c>
      <c r="AF13">
        <v>84</v>
      </c>
      <c r="AG13" s="29">
        <v>8.1395348837209308E-2</v>
      </c>
      <c r="AI13" s="27" t="s">
        <v>2289</v>
      </c>
      <c r="AJ13">
        <v>38</v>
      </c>
    </row>
    <row r="14" spans="2:36" x14ac:dyDescent="0.25">
      <c r="F14" s="28" t="s">
        <v>297</v>
      </c>
      <c r="G14" s="29">
        <v>0.10335689045936396</v>
      </c>
      <c r="H14">
        <v>117</v>
      </c>
      <c r="J14" s="28" t="s">
        <v>2285</v>
      </c>
      <c r="K14" s="63">
        <v>4</v>
      </c>
      <c r="M14" s="28" t="s">
        <v>2281</v>
      </c>
      <c r="N14">
        <v>5</v>
      </c>
      <c r="P14" s="28" t="s">
        <v>17</v>
      </c>
      <c r="Q14">
        <v>1</v>
      </c>
      <c r="S14" s="28" t="s">
        <v>2290</v>
      </c>
      <c r="T14">
        <v>1</v>
      </c>
      <c r="AE14" s="28" t="s">
        <v>297</v>
      </c>
      <c r="AF14">
        <v>115</v>
      </c>
      <c r="AG14" s="29">
        <v>0.11143410852713179</v>
      </c>
      <c r="AI14" s="28" t="s">
        <v>286</v>
      </c>
      <c r="AJ14">
        <v>13</v>
      </c>
    </row>
    <row r="15" spans="2:36" x14ac:dyDescent="0.25">
      <c r="F15" s="28" t="s">
        <v>352</v>
      </c>
      <c r="G15" s="29">
        <v>4.7703180212014133E-2</v>
      </c>
      <c r="H15">
        <v>54</v>
      </c>
      <c r="J15" s="28" t="s">
        <v>2279</v>
      </c>
      <c r="K15" s="63">
        <v>66</v>
      </c>
      <c r="M15" s="30" t="s">
        <v>104</v>
      </c>
      <c r="N15">
        <v>1</v>
      </c>
      <c r="P15" s="28" t="s">
        <v>19</v>
      </c>
      <c r="Q15">
        <v>1</v>
      </c>
      <c r="S15" s="28" t="s">
        <v>2291</v>
      </c>
      <c r="T15">
        <v>9</v>
      </c>
      <c r="AE15" s="28" t="s">
        <v>352</v>
      </c>
      <c r="AF15">
        <v>52</v>
      </c>
      <c r="AG15" s="29">
        <v>5.0387596899224806E-2</v>
      </c>
      <c r="AI15" s="28" t="s">
        <v>297</v>
      </c>
      <c r="AJ15">
        <v>13</v>
      </c>
    </row>
    <row r="16" spans="2:36" x14ac:dyDescent="0.25">
      <c r="F16" s="27" t="s">
        <v>2280</v>
      </c>
      <c r="G16" s="29">
        <v>0.16431095406360424</v>
      </c>
      <c r="H16">
        <v>186</v>
      </c>
      <c r="J16" s="28" t="s">
        <v>2283</v>
      </c>
      <c r="K16" s="63">
        <v>11</v>
      </c>
      <c r="M16" s="30" t="s">
        <v>172</v>
      </c>
      <c r="N16">
        <v>1</v>
      </c>
      <c r="P16" s="28" t="s">
        <v>22</v>
      </c>
      <c r="Q16">
        <v>1</v>
      </c>
      <c r="S16" s="28" t="s">
        <v>2289</v>
      </c>
      <c r="T16">
        <v>11</v>
      </c>
      <c r="AE16" s="27" t="s">
        <v>2280</v>
      </c>
      <c r="AF16">
        <v>178</v>
      </c>
      <c r="AG16" s="29">
        <v>0.17248062015503876</v>
      </c>
      <c r="AI16" s="28" t="s">
        <v>352</v>
      </c>
      <c r="AJ16">
        <v>12</v>
      </c>
    </row>
    <row r="17" spans="6:36" x14ac:dyDescent="0.25">
      <c r="F17" s="28" t="s">
        <v>286</v>
      </c>
      <c r="G17" s="29">
        <v>3.9752650176678443E-2</v>
      </c>
      <c r="H17">
        <v>45</v>
      </c>
      <c r="J17" s="28" t="s">
        <v>2281</v>
      </c>
      <c r="K17" s="63">
        <v>9</v>
      </c>
      <c r="M17" s="30" t="s">
        <v>177</v>
      </c>
      <c r="N17">
        <v>1</v>
      </c>
      <c r="P17" s="28" t="s">
        <v>44</v>
      </c>
      <c r="Q17">
        <v>1</v>
      </c>
      <c r="S17" s="28" t="s">
        <v>2280</v>
      </c>
      <c r="T17">
        <v>14</v>
      </c>
      <c r="AE17" s="28" t="s">
        <v>286</v>
      </c>
      <c r="AF17">
        <v>42</v>
      </c>
      <c r="AG17" s="29">
        <v>4.0697674418604654E-2</v>
      </c>
      <c r="AI17" s="27" t="s">
        <v>2280</v>
      </c>
      <c r="AJ17">
        <v>16</v>
      </c>
    </row>
    <row r="18" spans="6:36" x14ac:dyDescent="0.25">
      <c r="F18" s="28" t="s">
        <v>297</v>
      </c>
      <c r="G18" s="29">
        <v>8.0388692579505303E-2</v>
      </c>
      <c r="H18">
        <v>91</v>
      </c>
      <c r="J18" s="27" t="s">
        <v>2280</v>
      </c>
      <c r="K18" s="63">
        <v>115</v>
      </c>
      <c r="M18" s="30" t="s">
        <v>193</v>
      </c>
      <c r="N18">
        <v>1</v>
      </c>
      <c r="P18" s="28" t="s">
        <v>56</v>
      </c>
      <c r="Q18">
        <v>1</v>
      </c>
      <c r="S18" s="27" t="s">
        <v>2281</v>
      </c>
      <c r="T18">
        <v>31</v>
      </c>
      <c r="AE18" s="28" t="s">
        <v>297</v>
      </c>
      <c r="AF18">
        <v>89</v>
      </c>
      <c r="AG18" s="29">
        <v>8.624031007751938E-2</v>
      </c>
      <c r="AI18" s="28" t="s">
        <v>286</v>
      </c>
      <c r="AJ18">
        <v>6</v>
      </c>
    </row>
    <row r="19" spans="6:36" x14ac:dyDescent="0.25">
      <c r="F19" s="28" t="s">
        <v>352</v>
      </c>
      <c r="G19" s="29">
        <v>4.4169611307420496E-2</v>
      </c>
      <c r="H19">
        <v>50</v>
      </c>
      <c r="J19" s="28" t="s">
        <v>2285</v>
      </c>
      <c r="K19" s="63">
        <v>14</v>
      </c>
      <c r="M19" s="30" t="s">
        <v>229</v>
      </c>
      <c r="N19">
        <v>1</v>
      </c>
      <c r="P19" s="28" t="s">
        <v>66</v>
      </c>
      <c r="Q19">
        <v>1</v>
      </c>
      <c r="S19" s="28" t="s">
        <v>2290</v>
      </c>
      <c r="T19">
        <v>5</v>
      </c>
      <c r="AE19" s="28" t="s">
        <v>352</v>
      </c>
      <c r="AF19">
        <v>47</v>
      </c>
      <c r="AG19" s="29">
        <v>4.5542635658914726E-2</v>
      </c>
      <c r="AI19" s="28" t="s">
        <v>297</v>
      </c>
      <c r="AJ19">
        <v>6</v>
      </c>
    </row>
    <row r="20" spans="6:36" x14ac:dyDescent="0.25">
      <c r="F20" s="27" t="s">
        <v>2293</v>
      </c>
      <c r="G20" s="29">
        <v>1</v>
      </c>
      <c r="H20">
        <v>1132</v>
      </c>
      <c r="J20" s="28" t="s">
        <v>2279</v>
      </c>
      <c r="K20" s="63">
        <v>69</v>
      </c>
      <c r="M20" s="27" t="s">
        <v>2291</v>
      </c>
      <c r="N20">
        <v>8</v>
      </c>
      <c r="P20" s="28" t="s">
        <v>72</v>
      </c>
      <c r="Q20">
        <v>1</v>
      </c>
      <c r="S20" s="28" t="s">
        <v>2291</v>
      </c>
      <c r="T20">
        <v>11</v>
      </c>
      <c r="AE20" s="27" t="s">
        <v>2293</v>
      </c>
      <c r="AF20">
        <v>1032</v>
      </c>
      <c r="AG20" s="29">
        <v>1</v>
      </c>
      <c r="AI20" s="28" t="s">
        <v>352</v>
      </c>
      <c r="AJ20">
        <v>4</v>
      </c>
    </row>
    <row r="21" spans="6:36" x14ac:dyDescent="0.25">
      <c r="J21" s="28" t="s">
        <v>2283</v>
      </c>
      <c r="K21" s="63">
        <v>14</v>
      </c>
      <c r="M21" s="28" t="s">
        <v>2279</v>
      </c>
      <c r="N21">
        <v>2</v>
      </c>
      <c r="P21" s="28" t="s">
        <v>101</v>
      </c>
      <c r="Q21">
        <v>1</v>
      </c>
      <c r="S21" s="28" t="s">
        <v>2289</v>
      </c>
      <c r="T21">
        <v>9</v>
      </c>
      <c r="AI21" s="27" t="s">
        <v>2293</v>
      </c>
      <c r="AJ21">
        <v>133</v>
      </c>
    </row>
    <row r="22" spans="6:36" x14ac:dyDescent="0.25">
      <c r="J22" s="28" t="s">
        <v>2281</v>
      </c>
      <c r="K22" s="63">
        <v>6</v>
      </c>
      <c r="M22" s="30" t="s">
        <v>94</v>
      </c>
      <c r="N22">
        <v>1</v>
      </c>
      <c r="P22" s="28" t="s">
        <v>183</v>
      </c>
      <c r="Q22">
        <v>1</v>
      </c>
      <c r="S22" s="28" t="s">
        <v>2280</v>
      </c>
      <c r="T22">
        <v>6</v>
      </c>
    </row>
    <row r="23" spans="6:36" x14ac:dyDescent="0.25">
      <c r="J23" s="28" t="s">
        <v>2284</v>
      </c>
      <c r="K23" s="63">
        <v>12</v>
      </c>
      <c r="M23" s="30" t="s">
        <v>252</v>
      </c>
      <c r="N23">
        <v>1</v>
      </c>
      <c r="P23" s="28" t="s">
        <v>184</v>
      </c>
      <c r="Q23">
        <v>1</v>
      </c>
      <c r="S23" s="27" t="s">
        <v>2284</v>
      </c>
      <c r="T23">
        <v>12</v>
      </c>
      <c r="AE23" s="26" t="s">
        <v>2288</v>
      </c>
      <c r="AF23" t="s">
        <v>2298</v>
      </c>
    </row>
    <row r="24" spans="6:36" x14ac:dyDescent="0.25">
      <c r="J24" s="27" t="s">
        <v>2293</v>
      </c>
      <c r="K24" s="63">
        <v>260</v>
      </c>
      <c r="M24" s="28" t="s">
        <v>2283</v>
      </c>
      <c r="N24">
        <v>2</v>
      </c>
      <c r="P24" s="28" t="s">
        <v>190</v>
      </c>
      <c r="Q24">
        <v>1</v>
      </c>
      <c r="S24" s="28" t="s">
        <v>2280</v>
      </c>
      <c r="T24">
        <v>12</v>
      </c>
      <c r="AE24" s="26" t="s">
        <v>281</v>
      </c>
      <c r="AF24" t="s">
        <v>297</v>
      </c>
    </row>
    <row r="25" spans="6:36" x14ac:dyDescent="0.25">
      <c r="M25" s="30" t="s">
        <v>107</v>
      </c>
      <c r="N25">
        <v>1</v>
      </c>
      <c r="P25" s="28" t="s">
        <v>218</v>
      </c>
      <c r="Q25">
        <v>1</v>
      </c>
      <c r="S25" s="27" t="s">
        <v>2293</v>
      </c>
      <c r="T25">
        <v>260</v>
      </c>
      <c r="AE25" s="26" t="s">
        <v>2299</v>
      </c>
      <c r="AF25" t="s">
        <v>14</v>
      </c>
    </row>
    <row r="26" spans="6:36" x14ac:dyDescent="0.25">
      <c r="M26" s="30" t="s">
        <v>254</v>
      </c>
      <c r="N26">
        <v>1</v>
      </c>
      <c r="P26" s="28" t="s">
        <v>233</v>
      </c>
      <c r="Q26">
        <v>1</v>
      </c>
    </row>
    <row r="27" spans="6:36" x14ac:dyDescent="0.25">
      <c r="M27" s="28" t="s">
        <v>2281</v>
      </c>
      <c r="N27">
        <v>4</v>
      </c>
      <c r="P27" s="28" t="s">
        <v>235</v>
      </c>
      <c r="Q27">
        <v>1</v>
      </c>
      <c r="AE27" s="26" t="s">
        <v>2718</v>
      </c>
      <c r="AF27" t="s">
        <v>2716</v>
      </c>
      <c r="AG27" t="s">
        <v>2717</v>
      </c>
    </row>
    <row r="28" spans="6:36" x14ac:dyDescent="0.25">
      <c r="M28" s="30" t="s">
        <v>85</v>
      </c>
      <c r="N28">
        <v>1</v>
      </c>
      <c r="P28" s="28" t="s">
        <v>244</v>
      </c>
      <c r="Q28">
        <v>1</v>
      </c>
      <c r="AE28" s="27" t="s">
        <v>2290</v>
      </c>
      <c r="AF28">
        <v>25</v>
      </c>
      <c r="AG28" s="29">
        <v>0.22123893805309736</v>
      </c>
    </row>
    <row r="29" spans="6:36" x14ac:dyDescent="0.25">
      <c r="M29" s="30" t="s">
        <v>91</v>
      </c>
      <c r="N29">
        <v>1</v>
      </c>
      <c r="P29" s="27" t="s">
        <v>2293</v>
      </c>
      <c r="Q29">
        <v>20</v>
      </c>
      <c r="AE29" s="27" t="s">
        <v>2291</v>
      </c>
      <c r="AF29">
        <v>36</v>
      </c>
      <c r="AG29" s="29">
        <v>0.31858407079646017</v>
      </c>
    </row>
    <row r="30" spans="6:36" x14ac:dyDescent="0.25">
      <c r="M30" s="30" t="s">
        <v>113</v>
      </c>
      <c r="N30">
        <v>1</v>
      </c>
      <c r="AE30" s="27" t="s">
        <v>2289</v>
      </c>
      <c r="AF30">
        <v>25</v>
      </c>
      <c r="AG30" s="29">
        <v>0.22123893805309736</v>
      </c>
    </row>
    <row r="31" spans="6:36" x14ac:dyDescent="0.25">
      <c r="M31" s="30" t="s">
        <v>114</v>
      </c>
      <c r="N31">
        <v>1</v>
      </c>
      <c r="AE31" s="27" t="s">
        <v>2280</v>
      </c>
      <c r="AF31">
        <v>27</v>
      </c>
      <c r="AG31" s="29">
        <v>0.23893805309734514</v>
      </c>
    </row>
    <row r="32" spans="6:36" x14ac:dyDescent="0.25">
      <c r="M32" s="27" t="s">
        <v>2293</v>
      </c>
      <c r="N32">
        <v>18</v>
      </c>
      <c r="AE32" s="27" t="s">
        <v>2293</v>
      </c>
      <c r="AF32">
        <v>113</v>
      </c>
      <c r="AG32" s="29">
        <v>1</v>
      </c>
    </row>
  </sheetData>
  <pageMargins left="0.511811024" right="0.511811024" top="0.78740157499999996" bottom="0.78740157499999996" header="0.31496062000000002" footer="0.31496062000000002"/>
  <pageSetup orientation="portrait" r:id="rId10"/>
  <drawing r:id="rId1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70"/>
  <sheetViews>
    <sheetView workbookViewId="0">
      <pane ySplit="7" topLeftCell="A8" activePane="bottomLeft" state="frozen"/>
      <selection pane="bottomLeft" activeCell="F112" sqref="F112"/>
    </sheetView>
  </sheetViews>
  <sheetFormatPr defaultColWidth="9.140625" defaultRowHeight="15" x14ac:dyDescent="0.25"/>
  <cols>
    <col min="1" max="2" width="14" style="59" customWidth="1"/>
    <col min="3" max="3" width="11.140625" style="59" customWidth="1"/>
    <col min="4" max="4" width="9.140625" style="35"/>
    <col min="5" max="5" width="11.85546875" style="35" customWidth="1"/>
    <col min="6" max="6" width="11.140625" style="35" customWidth="1"/>
    <col min="7" max="9" width="11" style="35" customWidth="1"/>
    <col min="10" max="10" width="12.42578125" style="35" customWidth="1"/>
    <col min="11" max="11" width="9.7109375" style="35" customWidth="1"/>
    <col min="12" max="12" width="10.85546875" style="47" customWidth="1"/>
    <col min="13" max="13" width="7.7109375" style="35" customWidth="1"/>
    <col min="14" max="14" width="9.42578125" style="35" customWidth="1"/>
    <col min="15" max="15" width="1.7109375" style="35" customWidth="1"/>
    <col min="16" max="16" width="23.5703125" style="35" customWidth="1"/>
    <col min="17" max="17" width="7.140625" style="35" customWidth="1"/>
    <col min="18" max="18" width="9.140625" style="35"/>
    <col min="19" max="19" width="22.85546875" style="35" customWidth="1"/>
    <col min="20" max="20" width="8" style="35" customWidth="1"/>
    <col min="21" max="16384" width="9.140625" style="35"/>
  </cols>
  <sheetData>
    <row r="1" spans="1:18" ht="62.25" customHeight="1" x14ac:dyDescent="0.35">
      <c r="A1" s="34"/>
      <c r="B1" s="64" t="s">
        <v>2686</v>
      </c>
      <c r="C1" s="64"/>
      <c r="D1" s="64"/>
      <c r="E1" s="64"/>
      <c r="H1" s="36" t="s">
        <v>2687</v>
      </c>
      <c r="I1" s="36" t="s">
        <v>2688</v>
      </c>
      <c r="J1" s="36" t="s">
        <v>2689</v>
      </c>
      <c r="K1" s="36" t="s">
        <v>2690</v>
      </c>
      <c r="L1" s="36" t="s">
        <v>2691</v>
      </c>
      <c r="M1" s="36" t="s">
        <v>2692</v>
      </c>
      <c r="N1" s="36" t="s">
        <v>2693</v>
      </c>
      <c r="P1" s="37"/>
      <c r="Q1" s="37" t="s">
        <v>2694</v>
      </c>
    </row>
    <row r="2" spans="1:18" ht="15" customHeight="1" x14ac:dyDescent="0.25">
      <c r="A2" s="65" t="s">
        <v>2695</v>
      </c>
      <c r="B2" s="38">
        <v>5</v>
      </c>
      <c r="C2" s="39">
        <v>6</v>
      </c>
      <c r="D2" s="39">
        <v>7</v>
      </c>
      <c r="E2" s="40">
        <v>8</v>
      </c>
      <c r="G2" s="41" t="s">
        <v>2290</v>
      </c>
      <c r="H2" s="42">
        <f>COUNTIF($L$9:$L$268,G2)</f>
        <v>10</v>
      </c>
      <c r="I2" s="42">
        <f>COUNTIFS($L$9:$L$268,G2,$B$9:$B$268,"Privada")</f>
        <v>4</v>
      </c>
      <c r="J2" s="42">
        <f>COUNTIFS($L$9:$L$268,G2,$B$9:$B$268,"Pública Federal")</f>
        <v>5</v>
      </c>
      <c r="K2" s="42">
        <f>COUNTIFS($L$9:$L$268,G2,$B$9:$B$268,"Pública Estadual")</f>
        <v>1</v>
      </c>
      <c r="L2" s="42">
        <f>COUNTIFS($L$9:$L$268,G2,$B$9:$B$268,"Pública Municipal")</f>
        <v>0</v>
      </c>
      <c r="M2" s="42">
        <f>COUNTIFS($L$9:$L$268,G2,$B$9:$B$268,"Instituidor")</f>
        <v>0</v>
      </c>
      <c r="N2" s="42">
        <f>COUNTIFS($L$9:$L$268,G2,$C$9:$C$268,"Servidor")</f>
        <v>0</v>
      </c>
      <c r="P2" s="37" t="s">
        <v>2696</v>
      </c>
      <c r="Q2" s="37">
        <v>1</v>
      </c>
    </row>
    <row r="3" spans="1:18" x14ac:dyDescent="0.25">
      <c r="A3" s="66"/>
      <c r="B3" s="38">
        <v>4</v>
      </c>
      <c r="C3" s="38">
        <v>5</v>
      </c>
      <c r="D3" s="39">
        <v>6</v>
      </c>
      <c r="E3" s="39">
        <v>7</v>
      </c>
      <c r="G3" s="41" t="s">
        <v>2291</v>
      </c>
      <c r="H3" s="43">
        <f>COUNTIF($L$9:$L$268,G3)</f>
        <v>45</v>
      </c>
      <c r="I3" s="43">
        <f t="shared" ref="I3:I5" si="0">COUNTIFS($L$9:$L$268,G3,$B$9:$B$268,"Privada")</f>
        <v>24</v>
      </c>
      <c r="J3" s="43">
        <f t="shared" ref="J3:J5" si="1">COUNTIFS($L$9:$L$268,G3,$B$9:$B$268,"Pública Federal")</f>
        <v>11</v>
      </c>
      <c r="K3" s="43">
        <f>COUNTIFS($L$9:$L$268,G3,$B$9:$B$268,"Pública Estadual")</f>
        <v>9</v>
      </c>
      <c r="L3" s="43">
        <f t="shared" ref="L3:L5" si="2">COUNTIFS($L$9:$L$268,G3,$B$9:$B$268,"Pública Municipal")</f>
        <v>0</v>
      </c>
      <c r="M3" s="43">
        <f t="shared" ref="M3:M5" si="3">COUNTIFS($L$9:$L$268,G3,$B$9:$B$268,"Instituidor")</f>
        <v>1</v>
      </c>
      <c r="N3" s="43">
        <f t="shared" ref="N3:N5" si="4">COUNTIFS($L$9:$L$268,G3,$C$9:$C$268,"Servidor")</f>
        <v>3</v>
      </c>
      <c r="P3" s="37" t="s">
        <v>2270</v>
      </c>
      <c r="Q3" s="37">
        <v>3</v>
      </c>
    </row>
    <row r="4" spans="1:18" x14ac:dyDescent="0.25">
      <c r="A4" s="66"/>
      <c r="B4" s="44">
        <v>3</v>
      </c>
      <c r="C4" s="38">
        <v>4</v>
      </c>
      <c r="D4" s="38">
        <v>5</v>
      </c>
      <c r="E4" s="39">
        <v>6</v>
      </c>
      <c r="G4" s="41" t="s">
        <v>2289</v>
      </c>
      <c r="H4" s="45">
        <f>COUNTIF($L$9:$L$268,G4)</f>
        <v>90</v>
      </c>
      <c r="I4" s="45">
        <f t="shared" si="0"/>
        <v>66</v>
      </c>
      <c r="J4" s="45">
        <f t="shared" si="1"/>
        <v>9</v>
      </c>
      <c r="K4" s="45">
        <f>COUNTIFS($L$9:$L$268,G4,$B$9:$B$268,"Pública Estadual")</f>
        <v>11</v>
      </c>
      <c r="L4" s="45">
        <f t="shared" si="2"/>
        <v>0</v>
      </c>
      <c r="M4" s="45">
        <f t="shared" si="3"/>
        <v>4</v>
      </c>
      <c r="N4" s="45">
        <f t="shared" si="4"/>
        <v>1</v>
      </c>
      <c r="P4" s="37" t="s">
        <v>2697</v>
      </c>
      <c r="Q4" s="37">
        <v>2</v>
      </c>
    </row>
    <row r="5" spans="1:18" ht="15" customHeight="1" x14ac:dyDescent="0.25">
      <c r="A5" s="67"/>
      <c r="B5" s="44">
        <v>2</v>
      </c>
      <c r="C5" s="44">
        <v>3</v>
      </c>
      <c r="D5" s="38">
        <v>4</v>
      </c>
      <c r="E5" s="38">
        <v>5</v>
      </c>
      <c r="G5" s="41" t="s">
        <v>2280</v>
      </c>
      <c r="H5" s="46">
        <f>COUNTIF($L$9:$L$268,G5)</f>
        <v>115</v>
      </c>
      <c r="I5" s="46">
        <f t="shared" si="0"/>
        <v>69</v>
      </c>
      <c r="J5" s="46">
        <f t="shared" si="1"/>
        <v>6</v>
      </c>
      <c r="K5" s="46">
        <f>COUNTIFS($L$9:$L$268,G5,$B$9:$B$268,"Pública Estadual")</f>
        <v>14</v>
      </c>
      <c r="L5" s="46">
        <f t="shared" si="2"/>
        <v>12</v>
      </c>
      <c r="M5" s="46">
        <f t="shared" si="3"/>
        <v>14</v>
      </c>
      <c r="N5" s="46">
        <f t="shared" si="4"/>
        <v>16</v>
      </c>
      <c r="P5" s="37" t="s">
        <v>2698</v>
      </c>
      <c r="Q5" s="37">
        <v>2</v>
      </c>
    </row>
    <row r="6" spans="1:18" x14ac:dyDescent="0.25">
      <c r="A6" s="34"/>
      <c r="B6" s="68" t="s">
        <v>2699</v>
      </c>
      <c r="C6" s="68"/>
      <c r="D6" s="68"/>
      <c r="E6" s="68"/>
      <c r="K6" s="47"/>
      <c r="L6" s="35"/>
      <c r="P6" s="37" t="s">
        <v>2700</v>
      </c>
      <c r="Q6" s="37">
        <v>2</v>
      </c>
    </row>
    <row r="7" spans="1:18" ht="15.75" x14ac:dyDescent="0.25">
      <c r="A7" s="48"/>
      <c r="B7" s="48"/>
      <c r="C7" s="48"/>
      <c r="D7" s="36" t="s">
        <v>2701</v>
      </c>
      <c r="E7" s="49"/>
      <c r="F7" s="49"/>
      <c r="G7" s="49"/>
      <c r="H7" s="49"/>
      <c r="I7" s="49"/>
      <c r="J7" s="36" t="s">
        <v>2702</v>
      </c>
      <c r="K7" s="49"/>
      <c r="L7" s="50"/>
      <c r="M7" s="49"/>
      <c r="N7" s="49"/>
    </row>
    <row r="8" spans="1:18" ht="63.75" customHeight="1" x14ac:dyDescent="0.25">
      <c r="A8" s="36" t="s">
        <v>282</v>
      </c>
      <c r="B8" s="51" t="s">
        <v>2266</v>
      </c>
      <c r="C8" s="52" t="s">
        <v>2267</v>
      </c>
      <c r="D8" s="36" t="s">
        <v>2268</v>
      </c>
      <c r="E8" s="36" t="s">
        <v>2269</v>
      </c>
      <c r="F8" s="36" t="s">
        <v>2270</v>
      </c>
      <c r="G8" s="53" t="s">
        <v>2271</v>
      </c>
      <c r="H8" s="36" t="s">
        <v>2272</v>
      </c>
      <c r="I8" s="36" t="s">
        <v>2700</v>
      </c>
      <c r="J8" s="36" t="s">
        <v>2274</v>
      </c>
      <c r="K8" s="36" t="s">
        <v>2275</v>
      </c>
      <c r="L8" s="36" t="s">
        <v>2276</v>
      </c>
      <c r="M8" s="36" t="s">
        <v>2277</v>
      </c>
      <c r="R8" s="54"/>
    </row>
    <row r="9" spans="1:18" x14ac:dyDescent="0.25">
      <c r="A9" s="55" t="s">
        <v>7</v>
      </c>
      <c r="B9" s="55" t="str">
        <f>[1]Patrocinadores!F2</f>
        <v>Privada</v>
      </c>
      <c r="C9" s="55"/>
      <c r="D9" s="37" t="str">
        <f>'[1]Eixo - Porte'!D2</f>
        <v>2</v>
      </c>
      <c r="E9" s="55">
        <f>'[1]Pluralidade de PB'!J2</f>
        <v>2</v>
      </c>
      <c r="F9" s="55">
        <f>[1]População!C2</f>
        <v>3</v>
      </c>
      <c r="G9" s="55">
        <f>[1]Exigível!E2</f>
        <v>4</v>
      </c>
      <c r="H9" s="55">
        <f>[1]Patrocinadores!C2</f>
        <v>2</v>
      </c>
      <c r="I9" s="55">
        <f>'[1]Fluxo Previdencial'!C2</f>
        <v>3</v>
      </c>
      <c r="J9" s="37">
        <f t="shared" ref="J9:J72" si="5">(E9*$Q$2+F9*$Q$3+G9*$Q$4+H9*$Q$5+I9*$Q$6)/($Q$2+$Q$3+$Q$4+$Q$5+$Q$6)</f>
        <v>2.9</v>
      </c>
      <c r="K9" s="35">
        <f t="shared" ref="K9:K72" si="6">D9+J9</f>
        <v>4.9000000000000004</v>
      </c>
      <c r="L9" s="56" t="str">
        <f t="shared" ref="L9:L72" si="7">IF(K9&gt;7,"S1",IF(K9&gt;=6,"S2",IF(K9&gt;=4,"S3","S4")))</f>
        <v>S3</v>
      </c>
      <c r="M9" s="57"/>
      <c r="N9" s="57"/>
    </row>
    <row r="10" spans="1:18" x14ac:dyDescent="0.25">
      <c r="A10" s="55" t="s">
        <v>2278</v>
      </c>
      <c r="B10" s="55" t="str">
        <f>[1]Patrocinadores!F3</f>
        <v>Privada</v>
      </c>
      <c r="C10" s="55"/>
      <c r="D10" s="37" t="str">
        <f>'[1]Eixo - Porte'!D3</f>
        <v>1</v>
      </c>
      <c r="E10" s="55">
        <f>'[1]Pluralidade de PB'!J3</f>
        <v>0</v>
      </c>
      <c r="F10" s="55">
        <f>[1]População!C3</f>
        <v>1</v>
      </c>
      <c r="G10" s="55">
        <f>[1]Exigível!E3</f>
        <v>4</v>
      </c>
      <c r="H10" s="55">
        <f>[1]Patrocinadores!C3</f>
        <v>2</v>
      </c>
      <c r="I10" s="55">
        <f>'[1]Fluxo Previdencial'!C3</f>
        <v>1</v>
      </c>
      <c r="J10" s="37">
        <f t="shared" si="5"/>
        <v>1.7</v>
      </c>
      <c r="K10" s="35">
        <f t="shared" si="6"/>
        <v>2.7</v>
      </c>
      <c r="L10" s="56" t="str">
        <f t="shared" si="7"/>
        <v>S4</v>
      </c>
      <c r="M10" s="57"/>
      <c r="N10" s="57"/>
    </row>
    <row r="11" spans="1:18" x14ac:dyDescent="0.25">
      <c r="A11" s="55" t="s">
        <v>13</v>
      </c>
      <c r="B11" s="55" t="str">
        <f>[1]Patrocinadores!F4</f>
        <v>Pública Federal</v>
      </c>
      <c r="C11" s="55" t="s">
        <v>2282</v>
      </c>
      <c r="D11" s="37" t="str">
        <f>'[1]Eixo - Porte'!D4</f>
        <v>1</v>
      </c>
      <c r="E11" s="55">
        <f>'[1]Pluralidade de PB'!J4</f>
        <v>2</v>
      </c>
      <c r="F11" s="55">
        <f>[1]População!C4</f>
        <v>3</v>
      </c>
      <c r="G11" s="55">
        <f>[1]Exigível!E4</f>
        <v>4</v>
      </c>
      <c r="H11" s="55">
        <f>[1]Patrocinadores!C4</f>
        <v>3</v>
      </c>
      <c r="I11" s="55">
        <f>'[1]Fluxo Previdencial'!C4</f>
        <v>2</v>
      </c>
      <c r="J11" s="37">
        <f t="shared" si="5"/>
        <v>2.9</v>
      </c>
      <c r="K11" s="35">
        <f t="shared" si="6"/>
        <v>3.9</v>
      </c>
      <c r="L11" s="56" t="str">
        <f t="shared" si="7"/>
        <v>S4</v>
      </c>
      <c r="M11" s="57"/>
      <c r="N11" s="57"/>
    </row>
    <row r="12" spans="1:18" x14ac:dyDescent="0.25">
      <c r="A12" s="55" t="s">
        <v>17</v>
      </c>
      <c r="B12" s="55" t="str">
        <f>[1]Patrocinadores!F5</f>
        <v>Pública Estadual</v>
      </c>
      <c r="C12" s="55" t="s">
        <v>2282</v>
      </c>
      <c r="D12" s="37" t="str">
        <f>'[1]Eixo - Porte'!D5</f>
        <v>1</v>
      </c>
      <c r="E12" s="55">
        <f>'[1]Pluralidade de PB'!J5</f>
        <v>1</v>
      </c>
      <c r="F12" s="55">
        <f>[1]População!C5</f>
        <v>1</v>
      </c>
      <c r="G12" s="55">
        <f>[1]Exigível!E5</f>
        <v>3</v>
      </c>
      <c r="H12" s="55">
        <f>[1]Patrocinadores!C5</f>
        <v>1</v>
      </c>
      <c r="I12" s="55">
        <f>'[1]Fluxo Previdencial'!C5</f>
        <v>1</v>
      </c>
      <c r="J12" s="37">
        <f t="shared" si="5"/>
        <v>1.4</v>
      </c>
      <c r="K12" s="35">
        <f t="shared" si="6"/>
        <v>2.4</v>
      </c>
      <c r="L12" s="56" t="str">
        <f t="shared" si="7"/>
        <v>S4</v>
      </c>
      <c r="M12" s="57"/>
      <c r="N12" s="57"/>
    </row>
    <row r="13" spans="1:18" x14ac:dyDescent="0.25">
      <c r="A13" s="55" t="s">
        <v>18</v>
      </c>
      <c r="B13" s="55" t="str">
        <f>[1]Patrocinadores!F6</f>
        <v>Privada</v>
      </c>
      <c r="C13" s="55"/>
      <c r="D13" s="37" t="str">
        <f>'[1]Eixo - Porte'!D6</f>
        <v>2</v>
      </c>
      <c r="E13" s="55">
        <f>'[1]Pluralidade de PB'!J6</f>
        <v>1</v>
      </c>
      <c r="F13" s="55">
        <f>[1]População!C6</f>
        <v>2</v>
      </c>
      <c r="G13" s="55">
        <f>[1]Exigível!E6</f>
        <v>1</v>
      </c>
      <c r="H13" s="55">
        <f>[1]Patrocinadores!C6</f>
        <v>2</v>
      </c>
      <c r="I13" s="55">
        <f>'[1]Fluxo Previdencial'!C6</f>
        <v>2</v>
      </c>
      <c r="J13" s="37">
        <f t="shared" si="5"/>
        <v>1.7</v>
      </c>
      <c r="K13" s="35">
        <f t="shared" si="6"/>
        <v>3.7</v>
      </c>
      <c r="L13" s="56" t="str">
        <f t="shared" si="7"/>
        <v>S4</v>
      </c>
      <c r="M13" s="57"/>
      <c r="N13" s="57"/>
    </row>
    <row r="14" spans="1:18" x14ac:dyDescent="0.25">
      <c r="A14" s="55" t="s">
        <v>19</v>
      </c>
      <c r="B14" s="55" t="str">
        <f>[1]Patrocinadores!F7</f>
        <v>Pública Estadual</v>
      </c>
      <c r="C14" s="55" t="s">
        <v>2282</v>
      </c>
      <c r="D14" s="37" t="str">
        <f>'[1]Eixo - Porte'!D7</f>
        <v>1</v>
      </c>
      <c r="E14" s="55">
        <f>'[1]Pluralidade de PB'!J7</f>
        <v>1</v>
      </c>
      <c r="F14" s="55">
        <f>[1]População!C7</f>
        <v>1</v>
      </c>
      <c r="G14" s="55">
        <f>[1]Exigível!E7</f>
        <v>1</v>
      </c>
      <c r="H14" s="55">
        <f>[1]Patrocinadores!C7</f>
        <v>2</v>
      </c>
      <c r="I14" s="55">
        <f>'[1]Fluxo Previdencial'!C7</f>
        <v>1</v>
      </c>
      <c r="J14" s="37">
        <f t="shared" si="5"/>
        <v>1.2</v>
      </c>
      <c r="K14" s="35">
        <f t="shared" si="6"/>
        <v>2.2000000000000002</v>
      </c>
      <c r="L14" s="56" t="str">
        <f t="shared" si="7"/>
        <v>S4</v>
      </c>
      <c r="M14" s="57"/>
      <c r="N14" s="57"/>
    </row>
    <row r="15" spans="1:18" x14ac:dyDescent="0.25">
      <c r="A15" s="55" t="s">
        <v>20</v>
      </c>
      <c r="B15" s="55" t="str">
        <f>[1]Patrocinadores!F8</f>
        <v>Privada</v>
      </c>
      <c r="C15" s="55"/>
      <c r="D15" s="37" t="str">
        <f>'[1]Eixo - Porte'!D8</f>
        <v>1</v>
      </c>
      <c r="E15" s="55">
        <f>'[1]Pluralidade de PB'!J8</f>
        <v>1</v>
      </c>
      <c r="F15" s="55">
        <f>[1]População!C8</f>
        <v>4</v>
      </c>
      <c r="G15" s="55">
        <f>[1]Exigível!E8</f>
        <v>4</v>
      </c>
      <c r="H15" s="55">
        <f>[1]Patrocinadores!C8</f>
        <v>2</v>
      </c>
      <c r="I15" s="55">
        <f>'[1]Fluxo Previdencial'!C8</f>
        <v>2</v>
      </c>
      <c r="J15" s="37">
        <f t="shared" si="5"/>
        <v>2.9</v>
      </c>
      <c r="K15" s="35">
        <f t="shared" si="6"/>
        <v>3.9</v>
      </c>
      <c r="L15" s="56" t="str">
        <f t="shared" si="7"/>
        <v>S4</v>
      </c>
      <c r="M15" s="57"/>
      <c r="N15" s="57"/>
    </row>
    <row r="16" spans="1:18" x14ac:dyDescent="0.25">
      <c r="A16" s="55" t="s">
        <v>21</v>
      </c>
      <c r="B16" s="55" t="str">
        <f>[1]Patrocinadores!F9</f>
        <v>Pública Municipal</v>
      </c>
      <c r="C16" s="55"/>
      <c r="D16" s="37" t="str">
        <f>'[1]Eixo - Porte'!D9</f>
        <v>1</v>
      </c>
      <c r="E16" s="55">
        <f>'[1]Pluralidade de PB'!J9</f>
        <v>1</v>
      </c>
      <c r="F16" s="55">
        <f>[1]População!C9</f>
        <v>1</v>
      </c>
      <c r="G16" s="55">
        <f>[1]Exigível!E9</f>
        <v>4</v>
      </c>
      <c r="H16" s="55">
        <f>[1]Patrocinadores!C9</f>
        <v>2</v>
      </c>
      <c r="I16" s="55">
        <f>'[1]Fluxo Previdencial'!C9</f>
        <v>1</v>
      </c>
      <c r="J16" s="37">
        <f t="shared" si="5"/>
        <v>1.8</v>
      </c>
      <c r="K16" s="35">
        <f t="shared" si="6"/>
        <v>2.8</v>
      </c>
      <c r="L16" s="56" t="str">
        <f t="shared" si="7"/>
        <v>S4</v>
      </c>
      <c r="M16" s="57"/>
      <c r="N16" s="57"/>
    </row>
    <row r="17" spans="1:14" x14ac:dyDescent="0.25">
      <c r="A17" s="55" t="s">
        <v>22</v>
      </c>
      <c r="B17" s="55" t="str">
        <f>[1]Patrocinadores!F10</f>
        <v>Pública Municipal</v>
      </c>
      <c r="C17" s="55" t="s">
        <v>2282</v>
      </c>
      <c r="D17" s="37" t="str">
        <f>'[1]Eixo - Porte'!D10</f>
        <v>1</v>
      </c>
      <c r="E17" s="55">
        <f>'[1]Pluralidade de PB'!J10</f>
        <v>1</v>
      </c>
      <c r="F17" s="55">
        <f>[1]População!C10</f>
        <v>1</v>
      </c>
      <c r="G17" s="55">
        <f>[1]Exigível!E10</f>
        <v>1</v>
      </c>
      <c r="H17" s="55">
        <f>[1]Patrocinadores!C10</f>
        <v>3</v>
      </c>
      <c r="I17" s="55">
        <f>'[1]Fluxo Previdencial'!C10</f>
        <v>2</v>
      </c>
      <c r="J17" s="37">
        <f t="shared" si="5"/>
        <v>1.6</v>
      </c>
      <c r="K17" s="35">
        <f t="shared" si="6"/>
        <v>2.6</v>
      </c>
      <c r="L17" s="56" t="str">
        <f t="shared" si="7"/>
        <v>S4</v>
      </c>
      <c r="M17" s="57"/>
      <c r="N17" s="57"/>
    </row>
    <row r="18" spans="1:14" x14ac:dyDescent="0.25">
      <c r="A18" s="55" t="s">
        <v>23</v>
      </c>
      <c r="B18" s="55" t="str">
        <f>[1]Patrocinadores!F11</f>
        <v>Instituidor</v>
      </c>
      <c r="C18" s="55"/>
      <c r="D18" s="37" t="str">
        <f>'[1]Eixo - Porte'!D11</f>
        <v>1</v>
      </c>
      <c r="E18" s="55">
        <f>'[1]Pluralidade de PB'!J11</f>
        <v>1</v>
      </c>
      <c r="F18" s="55">
        <f>[1]População!C11</f>
        <v>2</v>
      </c>
      <c r="G18" s="55">
        <f>[1]Exigível!E11</f>
        <v>1</v>
      </c>
      <c r="H18" s="55">
        <f>[1]Patrocinadores!C11</f>
        <v>2</v>
      </c>
      <c r="I18" s="55">
        <f>'[1]Fluxo Previdencial'!C11</f>
        <v>1</v>
      </c>
      <c r="J18" s="37">
        <f t="shared" si="5"/>
        <v>1.5</v>
      </c>
      <c r="K18" s="35">
        <f t="shared" si="6"/>
        <v>2.5</v>
      </c>
      <c r="L18" s="56" t="str">
        <f t="shared" si="7"/>
        <v>S4</v>
      </c>
      <c r="M18" s="57"/>
      <c r="N18" s="57"/>
    </row>
    <row r="19" spans="1:14" x14ac:dyDescent="0.25">
      <c r="A19" s="55" t="s">
        <v>24</v>
      </c>
      <c r="B19" s="55" t="str">
        <f>[1]Patrocinadores!F12</f>
        <v>Instituidor</v>
      </c>
      <c r="C19" s="55"/>
      <c r="D19" s="37" t="str">
        <f>'[1]Eixo - Porte'!D12</f>
        <v>1</v>
      </c>
      <c r="E19" s="55">
        <f>'[1]Pluralidade de PB'!J12</f>
        <v>1</v>
      </c>
      <c r="F19" s="55">
        <f>[1]População!C12</f>
        <v>1</v>
      </c>
      <c r="G19" s="55">
        <f>[1]Exigível!E12</f>
        <v>1</v>
      </c>
      <c r="H19" s="55">
        <f>[1]Patrocinadores!C12</f>
        <v>2</v>
      </c>
      <c r="I19" s="55">
        <f>'[1]Fluxo Previdencial'!C12</f>
        <v>1</v>
      </c>
      <c r="J19" s="37">
        <f t="shared" si="5"/>
        <v>1.2</v>
      </c>
      <c r="K19" s="35">
        <f t="shared" si="6"/>
        <v>2.2000000000000002</v>
      </c>
      <c r="L19" s="56" t="str">
        <f t="shared" si="7"/>
        <v>S4</v>
      </c>
      <c r="M19" s="57"/>
      <c r="N19" s="57"/>
    </row>
    <row r="20" spans="1:14" x14ac:dyDescent="0.25">
      <c r="A20" s="55" t="s">
        <v>25</v>
      </c>
      <c r="B20" s="55" t="str">
        <f>[1]Patrocinadores!F13</f>
        <v>Privada</v>
      </c>
      <c r="C20" s="55"/>
      <c r="D20" s="37" t="str">
        <f>'[1]Eixo - Porte'!D13</f>
        <v>1</v>
      </c>
      <c r="E20" s="55">
        <f>'[1]Pluralidade de PB'!J13</f>
        <v>1</v>
      </c>
      <c r="F20" s="55">
        <f>[1]População!C13</f>
        <v>3</v>
      </c>
      <c r="G20" s="55">
        <f>[1]Exigível!E13</f>
        <v>1</v>
      </c>
      <c r="H20" s="55">
        <f>[1]Patrocinadores!C13</f>
        <v>2</v>
      </c>
      <c r="I20" s="55">
        <f>'[1]Fluxo Previdencial'!C13</f>
        <v>1</v>
      </c>
      <c r="J20" s="37">
        <f t="shared" si="5"/>
        <v>1.8</v>
      </c>
      <c r="K20" s="35">
        <f t="shared" si="6"/>
        <v>2.8</v>
      </c>
      <c r="L20" s="56" t="str">
        <f t="shared" si="7"/>
        <v>S4</v>
      </c>
      <c r="M20" s="57"/>
      <c r="N20" s="57"/>
    </row>
    <row r="21" spans="1:14" x14ac:dyDescent="0.25">
      <c r="A21" s="55" t="s">
        <v>26</v>
      </c>
      <c r="B21" s="55" t="str">
        <f>[1]Patrocinadores!F14</f>
        <v>Privada</v>
      </c>
      <c r="C21" s="55"/>
      <c r="D21" s="37" t="str">
        <f>'[1]Eixo - Porte'!D14</f>
        <v>2</v>
      </c>
      <c r="E21" s="55">
        <f>'[1]Pluralidade de PB'!J14</f>
        <v>1</v>
      </c>
      <c r="F21" s="55">
        <f>[1]População!C14</f>
        <v>1</v>
      </c>
      <c r="G21" s="55">
        <f>[1]Exigível!E14</f>
        <v>4</v>
      </c>
      <c r="H21" s="55">
        <f>[1]Patrocinadores!C14</f>
        <v>2</v>
      </c>
      <c r="I21" s="55">
        <f>'[1]Fluxo Previdencial'!C14</f>
        <v>3</v>
      </c>
      <c r="J21" s="37">
        <f t="shared" si="5"/>
        <v>2.2000000000000002</v>
      </c>
      <c r="K21" s="35">
        <f t="shared" si="6"/>
        <v>4.2</v>
      </c>
      <c r="L21" s="56" t="str">
        <f t="shared" si="7"/>
        <v>S3</v>
      </c>
      <c r="M21" s="57"/>
      <c r="N21" s="57"/>
    </row>
    <row r="22" spans="1:14" x14ac:dyDescent="0.25">
      <c r="A22" s="55" t="s">
        <v>27</v>
      </c>
      <c r="B22" s="55" t="str">
        <f>[1]Patrocinadores!F15</f>
        <v>Pública Estadual</v>
      </c>
      <c r="C22" s="55"/>
      <c r="D22" s="37" t="str">
        <f>'[1]Eixo - Porte'!D15</f>
        <v>2</v>
      </c>
      <c r="E22" s="55">
        <f>'[1]Pluralidade de PB'!J15</f>
        <v>2</v>
      </c>
      <c r="F22" s="55">
        <f>[1]População!C15</f>
        <v>2</v>
      </c>
      <c r="G22" s="55">
        <f>[1]Exigível!E15</f>
        <v>3</v>
      </c>
      <c r="H22" s="55">
        <f>[1]Patrocinadores!C15</f>
        <v>3</v>
      </c>
      <c r="I22" s="55">
        <f>'[1]Fluxo Previdencial'!C15</f>
        <v>3</v>
      </c>
      <c r="J22" s="37">
        <f t="shared" si="5"/>
        <v>2.6</v>
      </c>
      <c r="K22" s="35">
        <f t="shared" si="6"/>
        <v>4.5999999999999996</v>
      </c>
      <c r="L22" s="56" t="str">
        <f t="shared" si="7"/>
        <v>S3</v>
      </c>
      <c r="M22" s="57"/>
      <c r="N22" s="57"/>
    </row>
    <row r="23" spans="1:14" x14ac:dyDescent="0.25">
      <c r="A23" s="55" t="s">
        <v>28</v>
      </c>
      <c r="B23" s="55" t="str">
        <f>[1]Patrocinadores!F16</f>
        <v>Privada</v>
      </c>
      <c r="C23" s="55"/>
      <c r="D23" s="37" t="str">
        <f>'[1]Eixo - Porte'!D16</f>
        <v>4</v>
      </c>
      <c r="E23" s="55">
        <f>'[1]Pluralidade de PB'!J16</f>
        <v>4</v>
      </c>
      <c r="F23" s="55">
        <f>[1]População!C16</f>
        <v>4</v>
      </c>
      <c r="G23" s="55">
        <f>[1]Exigível!E16</f>
        <v>4</v>
      </c>
      <c r="H23" s="55">
        <f>[1]Patrocinadores!C16</f>
        <v>4</v>
      </c>
      <c r="I23" s="55">
        <f>'[1]Fluxo Previdencial'!C16</f>
        <v>4</v>
      </c>
      <c r="J23" s="37">
        <f t="shared" si="5"/>
        <v>4</v>
      </c>
      <c r="K23" s="35">
        <f t="shared" si="6"/>
        <v>8</v>
      </c>
      <c r="L23" s="56" t="str">
        <f t="shared" si="7"/>
        <v>S1</v>
      </c>
      <c r="M23" s="57" t="s">
        <v>2277</v>
      </c>
      <c r="N23" s="57"/>
    </row>
    <row r="24" spans="1:14" x14ac:dyDescent="0.25">
      <c r="A24" s="55" t="s">
        <v>29</v>
      </c>
      <c r="B24" s="55" t="str">
        <f>[1]Patrocinadores!F17</f>
        <v>Pública Estadual</v>
      </c>
      <c r="C24" s="55"/>
      <c r="D24" s="37" t="str">
        <f>'[1]Eixo - Porte'!D17</f>
        <v>3</v>
      </c>
      <c r="E24" s="55">
        <f>'[1]Pluralidade de PB'!J17</f>
        <v>3</v>
      </c>
      <c r="F24" s="55">
        <f>[1]População!C17</f>
        <v>4</v>
      </c>
      <c r="G24" s="55">
        <f>[1]Exigível!E17</f>
        <v>4</v>
      </c>
      <c r="H24" s="55">
        <f>[1]Patrocinadores!C17</f>
        <v>4</v>
      </c>
      <c r="I24" s="55">
        <f>'[1]Fluxo Previdencial'!C17</f>
        <v>4</v>
      </c>
      <c r="J24" s="37">
        <f t="shared" si="5"/>
        <v>3.9</v>
      </c>
      <c r="K24" s="35">
        <f t="shared" si="6"/>
        <v>6.9</v>
      </c>
      <c r="L24" s="56" t="str">
        <f t="shared" si="7"/>
        <v>S2</v>
      </c>
      <c r="M24" s="57"/>
      <c r="N24" s="57"/>
    </row>
    <row r="25" spans="1:14" x14ac:dyDescent="0.25">
      <c r="A25" s="55" t="s">
        <v>30</v>
      </c>
      <c r="B25" s="55" t="str">
        <f>[1]Patrocinadores!F18</f>
        <v>Privada</v>
      </c>
      <c r="C25" s="55"/>
      <c r="D25" s="37" t="str">
        <f>'[1]Eixo - Porte'!D18</f>
        <v>2</v>
      </c>
      <c r="E25" s="55">
        <f>'[1]Pluralidade de PB'!J18</f>
        <v>2</v>
      </c>
      <c r="F25" s="55">
        <f>[1]População!C18</f>
        <v>1</v>
      </c>
      <c r="G25" s="55">
        <f>[1]Exigível!E18</f>
        <v>3</v>
      </c>
      <c r="H25" s="55">
        <f>[1]Patrocinadores!C18</f>
        <v>2</v>
      </c>
      <c r="I25" s="55">
        <f>'[1]Fluxo Previdencial'!C18</f>
        <v>3</v>
      </c>
      <c r="J25" s="37">
        <f t="shared" si="5"/>
        <v>2.1</v>
      </c>
      <c r="K25" s="35">
        <f t="shared" si="6"/>
        <v>4.0999999999999996</v>
      </c>
      <c r="L25" s="56" t="str">
        <f t="shared" si="7"/>
        <v>S3</v>
      </c>
      <c r="M25" s="57"/>
      <c r="N25" s="57"/>
    </row>
    <row r="26" spans="1:14" x14ac:dyDescent="0.25">
      <c r="A26" s="55" t="s">
        <v>31</v>
      </c>
      <c r="B26" s="55" t="str">
        <f>[1]Patrocinadores!F19</f>
        <v>Privada</v>
      </c>
      <c r="C26" s="55"/>
      <c r="D26" s="37" t="str">
        <f>'[1]Eixo - Porte'!D19</f>
        <v>2</v>
      </c>
      <c r="E26" s="55">
        <f>'[1]Pluralidade de PB'!J19</f>
        <v>1</v>
      </c>
      <c r="F26" s="55">
        <f>[1]População!C19</f>
        <v>2</v>
      </c>
      <c r="G26" s="55">
        <f>[1]Exigível!E19</f>
        <v>3</v>
      </c>
      <c r="H26" s="55">
        <f>[1]Patrocinadores!C19</f>
        <v>3</v>
      </c>
      <c r="I26" s="55">
        <f>'[1]Fluxo Previdencial'!C19</f>
        <v>3</v>
      </c>
      <c r="J26" s="37">
        <f t="shared" si="5"/>
        <v>2.5</v>
      </c>
      <c r="K26" s="35">
        <f t="shared" si="6"/>
        <v>4.5</v>
      </c>
      <c r="L26" s="56" t="str">
        <f t="shared" si="7"/>
        <v>S3</v>
      </c>
      <c r="M26" s="57"/>
      <c r="N26" s="57"/>
    </row>
    <row r="27" spans="1:14" x14ac:dyDescent="0.25">
      <c r="A27" s="55" t="s">
        <v>32</v>
      </c>
      <c r="B27" s="55" t="str">
        <f>[1]Patrocinadores!F20</f>
        <v>Privada</v>
      </c>
      <c r="C27" s="55"/>
      <c r="D27" s="37" t="str">
        <f>'[1]Eixo - Porte'!D20</f>
        <v>3</v>
      </c>
      <c r="E27" s="55">
        <f>'[1]Pluralidade de PB'!J20</f>
        <v>4</v>
      </c>
      <c r="F27" s="55">
        <f>[1]População!C20</f>
        <v>4</v>
      </c>
      <c r="G27" s="55">
        <f>[1]Exigível!E20</f>
        <v>3</v>
      </c>
      <c r="H27" s="55">
        <f>[1]Patrocinadores!C20</f>
        <v>4</v>
      </c>
      <c r="I27" s="55">
        <f>'[1]Fluxo Previdencial'!C20</f>
        <v>4</v>
      </c>
      <c r="J27" s="37">
        <f t="shared" si="5"/>
        <v>3.8</v>
      </c>
      <c r="K27" s="35">
        <f t="shared" si="6"/>
        <v>6.8</v>
      </c>
      <c r="L27" s="56" t="str">
        <f t="shared" si="7"/>
        <v>S2</v>
      </c>
      <c r="M27" s="57"/>
      <c r="N27" s="57"/>
    </row>
    <row r="28" spans="1:14" x14ac:dyDescent="0.25">
      <c r="A28" s="55" t="s">
        <v>34</v>
      </c>
      <c r="B28" s="55" t="str">
        <f>[1]Patrocinadores!F21</f>
        <v>Privada</v>
      </c>
      <c r="C28" s="55"/>
      <c r="D28" s="37" t="str">
        <f>'[1]Eixo - Porte'!D21</f>
        <v>1</v>
      </c>
      <c r="E28" s="55">
        <f>'[1]Pluralidade de PB'!J21</f>
        <v>1</v>
      </c>
      <c r="F28" s="55">
        <f>[1]População!C21</f>
        <v>1</v>
      </c>
      <c r="G28" s="55">
        <f>[1]Exigível!E21</f>
        <v>1</v>
      </c>
      <c r="H28" s="55">
        <f>[1]Patrocinadores!C21</f>
        <v>3</v>
      </c>
      <c r="I28" s="55">
        <f>'[1]Fluxo Previdencial'!C21</f>
        <v>1</v>
      </c>
      <c r="J28" s="37">
        <f t="shared" si="5"/>
        <v>1.4</v>
      </c>
      <c r="K28" s="35">
        <f t="shared" si="6"/>
        <v>2.4</v>
      </c>
      <c r="L28" s="56" t="str">
        <f t="shared" si="7"/>
        <v>S4</v>
      </c>
      <c r="M28" s="57"/>
      <c r="N28" s="57"/>
    </row>
    <row r="29" spans="1:14" x14ac:dyDescent="0.25">
      <c r="A29" s="55" t="s">
        <v>35</v>
      </c>
      <c r="B29" s="55" t="str">
        <f>[1]Patrocinadores!F22</f>
        <v>Privada</v>
      </c>
      <c r="C29" s="55"/>
      <c r="D29" s="37" t="str">
        <f>'[1]Eixo - Porte'!D22</f>
        <v>1</v>
      </c>
      <c r="E29" s="55">
        <f>'[1]Pluralidade de PB'!J22</f>
        <v>1</v>
      </c>
      <c r="F29" s="55">
        <f>[1]População!C22</f>
        <v>3</v>
      </c>
      <c r="G29" s="55">
        <f>[1]Exigível!E22</f>
        <v>1</v>
      </c>
      <c r="H29" s="55">
        <f>[1]Patrocinadores!C22</f>
        <v>4</v>
      </c>
      <c r="I29" s="55">
        <f>'[1]Fluxo Previdencial'!C22</f>
        <v>2</v>
      </c>
      <c r="J29" s="37">
        <f t="shared" si="5"/>
        <v>2.4</v>
      </c>
      <c r="K29" s="35">
        <f t="shared" si="6"/>
        <v>3.4</v>
      </c>
      <c r="L29" s="56" t="str">
        <f t="shared" si="7"/>
        <v>S4</v>
      </c>
      <c r="M29" s="57"/>
      <c r="N29" s="57"/>
    </row>
    <row r="30" spans="1:14" x14ac:dyDescent="0.25">
      <c r="A30" s="55" t="s">
        <v>36</v>
      </c>
      <c r="B30" s="55" t="str">
        <f>[1]Patrocinadores!F23</f>
        <v>Privada</v>
      </c>
      <c r="C30" s="55"/>
      <c r="D30" s="37" t="str">
        <f>'[1]Eixo - Porte'!D23</f>
        <v>2</v>
      </c>
      <c r="E30" s="55">
        <f>'[1]Pluralidade de PB'!J23</f>
        <v>2</v>
      </c>
      <c r="F30" s="55">
        <f>[1]População!C23</f>
        <v>2</v>
      </c>
      <c r="G30" s="55">
        <f>[1]Exigível!E23</f>
        <v>4</v>
      </c>
      <c r="H30" s="55">
        <f>[1]Patrocinadores!C23</f>
        <v>2</v>
      </c>
      <c r="I30" s="55">
        <f>'[1]Fluxo Previdencial'!C23</f>
        <v>3</v>
      </c>
      <c r="J30" s="37">
        <f t="shared" si="5"/>
        <v>2.6</v>
      </c>
      <c r="K30" s="35">
        <f t="shared" si="6"/>
        <v>4.5999999999999996</v>
      </c>
      <c r="L30" s="56" t="str">
        <f t="shared" si="7"/>
        <v>S3</v>
      </c>
      <c r="M30" s="57"/>
      <c r="N30" s="57"/>
    </row>
    <row r="31" spans="1:14" x14ac:dyDescent="0.25">
      <c r="A31" s="55" t="s">
        <v>37</v>
      </c>
      <c r="B31" s="55" t="str">
        <f>[1]Patrocinadores!F24</f>
        <v>Privada</v>
      </c>
      <c r="C31" s="55"/>
      <c r="D31" s="37" t="str">
        <f>'[1]Eixo - Porte'!D24</f>
        <v>3</v>
      </c>
      <c r="E31" s="55">
        <f>'[1]Pluralidade de PB'!J24</f>
        <v>3</v>
      </c>
      <c r="F31" s="55">
        <f>[1]População!C24</f>
        <v>3</v>
      </c>
      <c r="G31" s="55">
        <f>[1]Exigível!E24</f>
        <v>4</v>
      </c>
      <c r="H31" s="55">
        <f>[1]Patrocinadores!C24</f>
        <v>3</v>
      </c>
      <c r="I31" s="55">
        <f>'[1]Fluxo Previdencial'!C24</f>
        <v>4</v>
      </c>
      <c r="J31" s="37">
        <f t="shared" si="5"/>
        <v>3.4</v>
      </c>
      <c r="K31" s="35">
        <f t="shared" si="6"/>
        <v>6.4</v>
      </c>
      <c r="L31" s="56" t="str">
        <f t="shared" si="7"/>
        <v>S2</v>
      </c>
      <c r="M31" s="57"/>
      <c r="N31" s="57"/>
    </row>
    <row r="32" spans="1:14" x14ac:dyDescent="0.25">
      <c r="A32" s="55" t="s">
        <v>38</v>
      </c>
      <c r="B32" s="55" t="str">
        <f>[1]Patrocinadores!F25</f>
        <v>Privada</v>
      </c>
      <c r="C32" s="55"/>
      <c r="D32" s="37" t="str">
        <f>'[1]Eixo - Porte'!D25</f>
        <v>3</v>
      </c>
      <c r="E32" s="55">
        <f>'[1]Pluralidade de PB'!J25</f>
        <v>3</v>
      </c>
      <c r="F32" s="55">
        <f>[1]População!C25</f>
        <v>4</v>
      </c>
      <c r="G32" s="55">
        <f>[1]Exigível!E25</f>
        <v>2</v>
      </c>
      <c r="H32" s="55">
        <f>[1]Patrocinadores!C25</f>
        <v>3</v>
      </c>
      <c r="I32" s="55">
        <f>'[1]Fluxo Previdencial'!C25</f>
        <v>4</v>
      </c>
      <c r="J32" s="37">
        <f t="shared" si="5"/>
        <v>3.3</v>
      </c>
      <c r="K32" s="35">
        <f t="shared" si="6"/>
        <v>6.3</v>
      </c>
      <c r="L32" s="56" t="str">
        <f t="shared" si="7"/>
        <v>S2</v>
      </c>
      <c r="M32" s="57"/>
      <c r="N32" s="57"/>
    </row>
    <row r="33" spans="1:14" x14ac:dyDescent="0.25">
      <c r="A33" s="55" t="s">
        <v>39</v>
      </c>
      <c r="B33" s="55" t="str">
        <f>[1]Patrocinadores!F26</f>
        <v>Privada</v>
      </c>
      <c r="C33" s="55"/>
      <c r="D33" s="37" t="str">
        <f>'[1]Eixo - Porte'!D26</f>
        <v>2</v>
      </c>
      <c r="E33" s="55">
        <f>'[1]Pluralidade de PB'!J26</f>
        <v>1</v>
      </c>
      <c r="F33" s="55">
        <f>[1]População!C26</f>
        <v>4</v>
      </c>
      <c r="G33" s="55">
        <f>[1]Exigível!E26</f>
        <v>3</v>
      </c>
      <c r="H33" s="55">
        <f>[1]Patrocinadores!C26</f>
        <v>3</v>
      </c>
      <c r="I33" s="55">
        <f>'[1]Fluxo Previdencial'!C26</f>
        <v>2</v>
      </c>
      <c r="J33" s="37">
        <f t="shared" si="5"/>
        <v>2.9</v>
      </c>
      <c r="K33" s="35">
        <f t="shared" si="6"/>
        <v>4.9000000000000004</v>
      </c>
      <c r="L33" s="56" t="str">
        <f t="shared" si="7"/>
        <v>S3</v>
      </c>
      <c r="M33" s="57"/>
      <c r="N33" s="57"/>
    </row>
    <row r="34" spans="1:14" x14ac:dyDescent="0.25">
      <c r="A34" s="55" t="s">
        <v>40</v>
      </c>
      <c r="B34" s="55" t="str">
        <f>[1]Patrocinadores!F27</f>
        <v>Privada</v>
      </c>
      <c r="C34" s="55"/>
      <c r="D34" s="37" t="str">
        <f>'[1]Eixo - Porte'!D27</f>
        <v>1</v>
      </c>
      <c r="E34" s="55">
        <f>'[1]Pluralidade de PB'!J27</f>
        <v>1</v>
      </c>
      <c r="F34" s="55">
        <f>[1]População!C27</f>
        <v>1</v>
      </c>
      <c r="G34" s="55">
        <f>[1]Exigível!E27</f>
        <v>4</v>
      </c>
      <c r="H34" s="55">
        <f>[1]Patrocinadores!C27</f>
        <v>2</v>
      </c>
      <c r="I34" s="55">
        <f>'[1]Fluxo Previdencial'!C27</f>
        <v>2</v>
      </c>
      <c r="J34" s="37">
        <f t="shared" si="5"/>
        <v>2</v>
      </c>
      <c r="K34" s="35">
        <f t="shared" si="6"/>
        <v>3</v>
      </c>
      <c r="L34" s="56" t="str">
        <f t="shared" si="7"/>
        <v>S4</v>
      </c>
      <c r="M34" s="57"/>
      <c r="N34" s="57"/>
    </row>
    <row r="35" spans="1:14" x14ac:dyDescent="0.25">
      <c r="A35" s="55" t="s">
        <v>41</v>
      </c>
      <c r="B35" s="55" t="str">
        <f>[1]Patrocinadores!F28</f>
        <v>Pública Estadual</v>
      </c>
      <c r="C35" s="55"/>
      <c r="D35" s="37" t="str">
        <f>'[1]Eixo - Porte'!D28</f>
        <v>1</v>
      </c>
      <c r="E35" s="55">
        <f>'[1]Pluralidade de PB'!J28</f>
        <v>1</v>
      </c>
      <c r="F35" s="55">
        <f>[1]População!C28</f>
        <v>1</v>
      </c>
      <c r="G35" s="55">
        <f>[1]Exigível!E28</f>
        <v>2</v>
      </c>
      <c r="H35" s="55">
        <f>[1]Patrocinadores!C28</f>
        <v>1</v>
      </c>
      <c r="I35" s="55">
        <f>'[1]Fluxo Previdencial'!C28</f>
        <v>2</v>
      </c>
      <c r="J35" s="37">
        <f t="shared" si="5"/>
        <v>1.4</v>
      </c>
      <c r="K35" s="35">
        <f t="shared" si="6"/>
        <v>2.4</v>
      </c>
      <c r="L35" s="56" t="str">
        <f t="shared" si="7"/>
        <v>S4</v>
      </c>
      <c r="M35" s="57"/>
      <c r="N35" s="57"/>
    </row>
    <row r="36" spans="1:14" x14ac:dyDescent="0.25">
      <c r="A36" s="55" t="s">
        <v>42</v>
      </c>
      <c r="B36" s="55" t="str">
        <f>[1]Patrocinadores!F29</f>
        <v>Pública Federal</v>
      </c>
      <c r="C36" s="55"/>
      <c r="D36" s="37" t="str">
        <f>'[1]Eixo - Porte'!D29</f>
        <v>2</v>
      </c>
      <c r="E36" s="55">
        <f>'[1]Pluralidade de PB'!J29</f>
        <v>2</v>
      </c>
      <c r="F36" s="55">
        <f>[1]População!C29</f>
        <v>1</v>
      </c>
      <c r="G36" s="55">
        <f>[1]Exigível!E29</f>
        <v>4</v>
      </c>
      <c r="H36" s="55">
        <f>[1]Patrocinadores!C29</f>
        <v>2</v>
      </c>
      <c r="I36" s="55">
        <f>'[1]Fluxo Previdencial'!C29</f>
        <v>3</v>
      </c>
      <c r="J36" s="37">
        <f t="shared" si="5"/>
        <v>2.2999999999999998</v>
      </c>
      <c r="K36" s="35">
        <f t="shared" si="6"/>
        <v>4.3</v>
      </c>
      <c r="L36" s="56" t="str">
        <f t="shared" si="7"/>
        <v>S3</v>
      </c>
      <c r="M36" s="57"/>
      <c r="N36" s="57"/>
    </row>
    <row r="37" spans="1:14" x14ac:dyDescent="0.25">
      <c r="A37" s="55" t="s">
        <v>43</v>
      </c>
      <c r="B37" s="55" t="str">
        <f>[1]Patrocinadores!F30</f>
        <v>Pública Federal</v>
      </c>
      <c r="C37" s="55"/>
      <c r="D37" s="37" t="str">
        <f>'[1]Eixo - Porte'!D30</f>
        <v>3</v>
      </c>
      <c r="E37" s="55">
        <f>'[1]Pluralidade de PB'!J30</f>
        <v>2</v>
      </c>
      <c r="F37" s="55">
        <f>[1]População!C30</f>
        <v>3</v>
      </c>
      <c r="G37" s="55">
        <f>[1]Exigível!E30</f>
        <v>4</v>
      </c>
      <c r="H37" s="55">
        <f>[1]Patrocinadores!C30</f>
        <v>2</v>
      </c>
      <c r="I37" s="55">
        <f>'[1]Fluxo Previdencial'!C30</f>
        <v>4</v>
      </c>
      <c r="J37" s="37">
        <f t="shared" si="5"/>
        <v>3.1</v>
      </c>
      <c r="K37" s="35">
        <f t="shared" si="6"/>
        <v>6.1</v>
      </c>
      <c r="L37" s="56" t="str">
        <f t="shared" si="7"/>
        <v>S2</v>
      </c>
      <c r="M37" s="57"/>
      <c r="N37" s="57"/>
    </row>
    <row r="38" spans="1:14" x14ac:dyDescent="0.25">
      <c r="A38" s="55" t="s">
        <v>44</v>
      </c>
      <c r="B38" s="55" t="str">
        <f>[1]Patrocinadores!F31</f>
        <v>Pública Federal</v>
      </c>
      <c r="C38" s="55" t="s">
        <v>2282</v>
      </c>
      <c r="D38" s="37" t="str">
        <f>'[1]Eixo - Porte'!D31</f>
        <v>1</v>
      </c>
      <c r="E38" s="55">
        <f>'[1]Pluralidade de PB'!J31</f>
        <v>1</v>
      </c>
      <c r="F38" s="55">
        <f>[1]População!C31</f>
        <v>4</v>
      </c>
      <c r="G38" s="55">
        <f>[1]Exigível!E31</f>
        <v>2</v>
      </c>
      <c r="H38" s="55">
        <f>[1]Patrocinadores!C31</f>
        <v>3</v>
      </c>
      <c r="I38" s="55">
        <f>'[1]Fluxo Previdencial'!C31</f>
        <v>2</v>
      </c>
      <c r="J38" s="37">
        <f t="shared" si="5"/>
        <v>2.7</v>
      </c>
      <c r="K38" s="35">
        <f t="shared" si="6"/>
        <v>3.7</v>
      </c>
      <c r="L38" s="56" t="str">
        <f t="shared" si="7"/>
        <v>S4</v>
      </c>
      <c r="M38" s="57"/>
      <c r="N38" s="57"/>
    </row>
    <row r="39" spans="1:14" x14ac:dyDescent="0.25">
      <c r="A39" s="55" t="s">
        <v>45</v>
      </c>
      <c r="B39" s="55" t="str">
        <f>[1]Patrocinadores!F32</f>
        <v>Pública Municipal</v>
      </c>
      <c r="C39" s="55"/>
      <c r="D39" s="37" t="str">
        <f>'[1]Eixo - Porte'!D32</f>
        <v>1</v>
      </c>
      <c r="E39" s="55">
        <f>'[1]Pluralidade de PB'!J32</f>
        <v>2</v>
      </c>
      <c r="F39" s="55">
        <f>[1]População!C32</f>
        <v>2</v>
      </c>
      <c r="G39" s="55">
        <f>[1]Exigível!E32</f>
        <v>2</v>
      </c>
      <c r="H39" s="55">
        <f>[1]Patrocinadores!C32</f>
        <v>2</v>
      </c>
      <c r="I39" s="55">
        <f>'[1]Fluxo Previdencial'!C32</f>
        <v>2</v>
      </c>
      <c r="J39" s="37">
        <f t="shared" si="5"/>
        <v>2</v>
      </c>
      <c r="K39" s="35">
        <f t="shared" si="6"/>
        <v>3</v>
      </c>
      <c r="L39" s="56" t="str">
        <f t="shared" si="7"/>
        <v>S4</v>
      </c>
      <c r="M39" s="57"/>
      <c r="N39" s="57"/>
    </row>
    <row r="40" spans="1:14" x14ac:dyDescent="0.25">
      <c r="A40" s="55" t="s">
        <v>47</v>
      </c>
      <c r="B40" s="55" t="str">
        <f>[1]Patrocinadores!F33</f>
        <v>Privada</v>
      </c>
      <c r="C40" s="55"/>
      <c r="D40" s="37" t="str">
        <f>'[1]Eixo - Porte'!D33</f>
        <v>1</v>
      </c>
      <c r="E40" s="55">
        <f>'[1]Pluralidade de PB'!J33</f>
        <v>1</v>
      </c>
      <c r="F40" s="55">
        <f>[1]População!C33</f>
        <v>1</v>
      </c>
      <c r="G40" s="55">
        <f>[1]Exigível!E33</f>
        <v>2</v>
      </c>
      <c r="H40" s="55">
        <f>[1]Patrocinadores!C33</f>
        <v>2</v>
      </c>
      <c r="I40" s="55">
        <f>'[1]Fluxo Previdencial'!C33</f>
        <v>1</v>
      </c>
      <c r="J40" s="37">
        <f t="shared" si="5"/>
        <v>1.4</v>
      </c>
      <c r="K40" s="35">
        <f t="shared" si="6"/>
        <v>2.4</v>
      </c>
      <c r="L40" s="56" t="str">
        <f t="shared" si="7"/>
        <v>S4</v>
      </c>
      <c r="M40" s="57"/>
      <c r="N40" s="57"/>
    </row>
    <row r="41" spans="1:14" x14ac:dyDescent="0.25">
      <c r="A41" s="55" t="s">
        <v>48</v>
      </c>
      <c r="B41" s="55" t="str">
        <f>[1]Patrocinadores!F34</f>
        <v>Privada</v>
      </c>
      <c r="C41" s="55"/>
      <c r="D41" s="37" t="str">
        <f>'[1]Eixo - Porte'!D34</f>
        <v>2</v>
      </c>
      <c r="E41" s="55">
        <f>'[1]Pluralidade de PB'!J34</f>
        <v>2</v>
      </c>
      <c r="F41" s="55">
        <f>[1]População!C34</f>
        <v>3</v>
      </c>
      <c r="G41" s="55">
        <f>[1]Exigível!E34</f>
        <v>1</v>
      </c>
      <c r="H41" s="55">
        <f>[1]Patrocinadores!C34</f>
        <v>4</v>
      </c>
      <c r="I41" s="55">
        <f>'[1]Fluxo Previdencial'!C34</f>
        <v>3</v>
      </c>
      <c r="J41" s="37">
        <f t="shared" si="5"/>
        <v>2.7</v>
      </c>
      <c r="K41" s="35">
        <f t="shared" si="6"/>
        <v>4.7</v>
      </c>
      <c r="L41" s="56" t="str">
        <f t="shared" si="7"/>
        <v>S3</v>
      </c>
      <c r="M41" s="57"/>
      <c r="N41" s="57"/>
    </row>
    <row r="42" spans="1:14" x14ac:dyDescent="0.25">
      <c r="A42" s="55" t="s">
        <v>49</v>
      </c>
      <c r="B42" s="55" t="str">
        <f>[1]Patrocinadores!F35</f>
        <v>Privada</v>
      </c>
      <c r="C42" s="55"/>
      <c r="D42" s="37" t="str">
        <f>'[1]Eixo - Porte'!D35</f>
        <v>2</v>
      </c>
      <c r="E42" s="55">
        <f>'[1]Pluralidade de PB'!J35</f>
        <v>1</v>
      </c>
      <c r="F42" s="55">
        <f>[1]População!C35</f>
        <v>4</v>
      </c>
      <c r="G42" s="55">
        <f>[1]Exigível!E35</f>
        <v>1</v>
      </c>
      <c r="H42" s="55">
        <f>[1]Patrocinadores!C35</f>
        <v>3</v>
      </c>
      <c r="I42" s="55">
        <f>'[1]Fluxo Previdencial'!C35</f>
        <v>2</v>
      </c>
      <c r="J42" s="37">
        <f t="shared" si="5"/>
        <v>2.5</v>
      </c>
      <c r="K42" s="35">
        <f t="shared" si="6"/>
        <v>4.5</v>
      </c>
      <c r="L42" s="56" t="str">
        <f t="shared" si="7"/>
        <v>S3</v>
      </c>
      <c r="M42" s="57"/>
      <c r="N42" s="57"/>
    </row>
    <row r="43" spans="1:14" x14ac:dyDescent="0.25">
      <c r="A43" s="55" t="s">
        <v>50</v>
      </c>
      <c r="B43" s="55" t="str">
        <f>[1]Patrocinadores!F36</f>
        <v>Pública Estadual</v>
      </c>
      <c r="C43" s="55"/>
      <c r="D43" s="37" t="str">
        <f>'[1]Eixo - Porte'!D36</f>
        <v>1</v>
      </c>
      <c r="E43" s="55">
        <f>'[1]Pluralidade de PB'!J36</f>
        <v>1</v>
      </c>
      <c r="F43" s="55">
        <f>[1]População!C36</f>
        <v>2</v>
      </c>
      <c r="G43" s="55">
        <f>[1]Exigível!E36</f>
        <v>3</v>
      </c>
      <c r="H43" s="55">
        <f>[1]Patrocinadores!C36</f>
        <v>2</v>
      </c>
      <c r="I43" s="55">
        <f>'[1]Fluxo Previdencial'!C36</f>
        <v>2</v>
      </c>
      <c r="J43" s="37">
        <f t="shared" si="5"/>
        <v>2.1</v>
      </c>
      <c r="K43" s="35">
        <f t="shared" si="6"/>
        <v>3.1</v>
      </c>
      <c r="L43" s="56" t="str">
        <f t="shared" si="7"/>
        <v>S4</v>
      </c>
      <c r="M43" s="57"/>
      <c r="N43" s="57"/>
    </row>
    <row r="44" spans="1:14" x14ac:dyDescent="0.25">
      <c r="A44" s="55" t="s">
        <v>51</v>
      </c>
      <c r="B44" s="55" t="str">
        <f>[1]Patrocinadores!F37</f>
        <v>Privada</v>
      </c>
      <c r="C44" s="55"/>
      <c r="D44" s="37" t="str">
        <f>'[1]Eixo - Porte'!D37</f>
        <v>1</v>
      </c>
      <c r="E44" s="55">
        <f>'[1]Pluralidade de PB'!J37</f>
        <v>2</v>
      </c>
      <c r="F44" s="55">
        <f>[1]População!C37</f>
        <v>2</v>
      </c>
      <c r="G44" s="55">
        <f>[1]Exigível!E37</f>
        <v>3</v>
      </c>
      <c r="H44" s="55">
        <f>[1]Patrocinadores!C37</f>
        <v>3</v>
      </c>
      <c r="I44" s="55">
        <f>'[1]Fluxo Previdencial'!C37</f>
        <v>2</v>
      </c>
      <c r="J44" s="37">
        <f t="shared" si="5"/>
        <v>2.4</v>
      </c>
      <c r="K44" s="35">
        <f t="shared" si="6"/>
        <v>3.4</v>
      </c>
      <c r="L44" s="56" t="str">
        <f t="shared" si="7"/>
        <v>S4</v>
      </c>
      <c r="M44" s="57"/>
      <c r="N44" s="57"/>
    </row>
    <row r="45" spans="1:14" x14ac:dyDescent="0.25">
      <c r="A45" s="55" t="s">
        <v>52</v>
      </c>
      <c r="B45" s="55" t="str">
        <f>[1]Patrocinadores!F38</f>
        <v>Privada</v>
      </c>
      <c r="C45" s="55"/>
      <c r="D45" s="37" t="str">
        <f>'[1]Eixo - Porte'!D38</f>
        <v>1</v>
      </c>
      <c r="E45" s="55">
        <f>'[1]Pluralidade de PB'!J38</f>
        <v>1</v>
      </c>
      <c r="F45" s="55">
        <f>[1]População!C38</f>
        <v>1</v>
      </c>
      <c r="G45" s="55">
        <f>[1]Exigível!E38</f>
        <v>4</v>
      </c>
      <c r="H45" s="55">
        <f>[1]Patrocinadores!C38</f>
        <v>1</v>
      </c>
      <c r="I45" s="55">
        <f>'[1]Fluxo Previdencial'!C38</f>
        <v>1</v>
      </c>
      <c r="J45" s="37">
        <f t="shared" si="5"/>
        <v>1.6</v>
      </c>
      <c r="K45" s="35">
        <f t="shared" si="6"/>
        <v>2.6</v>
      </c>
      <c r="L45" s="56" t="str">
        <f t="shared" si="7"/>
        <v>S4</v>
      </c>
      <c r="M45" s="57"/>
      <c r="N45" s="57"/>
    </row>
    <row r="46" spans="1:14" x14ac:dyDescent="0.25">
      <c r="A46" s="55" t="s">
        <v>53</v>
      </c>
      <c r="B46" s="55" t="str">
        <f>[1]Patrocinadores!F39</f>
        <v>Privada</v>
      </c>
      <c r="C46" s="55"/>
      <c r="D46" s="37" t="str">
        <f>'[1]Eixo - Porte'!D39</f>
        <v>3</v>
      </c>
      <c r="E46" s="55">
        <f>'[1]Pluralidade de PB'!J39</f>
        <v>3</v>
      </c>
      <c r="F46" s="55">
        <f>[1]População!C39</f>
        <v>4</v>
      </c>
      <c r="G46" s="55">
        <f>[1]Exigível!E39</f>
        <v>3</v>
      </c>
      <c r="H46" s="55">
        <f>[1]Patrocinadores!C39</f>
        <v>3</v>
      </c>
      <c r="I46" s="55">
        <f>'[1]Fluxo Previdencial'!C39</f>
        <v>4</v>
      </c>
      <c r="J46" s="37">
        <f t="shared" si="5"/>
        <v>3.5</v>
      </c>
      <c r="K46" s="35">
        <f t="shared" si="6"/>
        <v>6.5</v>
      </c>
      <c r="L46" s="56" t="str">
        <f t="shared" si="7"/>
        <v>S2</v>
      </c>
      <c r="M46" s="57"/>
      <c r="N46" s="57"/>
    </row>
    <row r="47" spans="1:14" x14ac:dyDescent="0.25">
      <c r="A47" s="55" t="s">
        <v>54</v>
      </c>
      <c r="B47" s="55" t="str">
        <f>[1]Patrocinadores!F40</f>
        <v>Pública Estadual</v>
      </c>
      <c r="C47" s="55"/>
      <c r="D47" s="37" t="str">
        <f>'[1]Eixo - Porte'!D40</f>
        <v>3</v>
      </c>
      <c r="E47" s="55">
        <f>'[1]Pluralidade de PB'!J40</f>
        <v>3</v>
      </c>
      <c r="F47" s="55">
        <f>[1]População!C40</f>
        <v>3</v>
      </c>
      <c r="G47" s="55">
        <f>[1]Exigível!E40</f>
        <v>4</v>
      </c>
      <c r="H47" s="55">
        <f>[1]Patrocinadores!C40</f>
        <v>2</v>
      </c>
      <c r="I47" s="55">
        <f>'[1]Fluxo Previdencial'!C40</f>
        <v>4</v>
      </c>
      <c r="J47" s="37">
        <f t="shared" si="5"/>
        <v>3.2</v>
      </c>
      <c r="K47" s="35">
        <f t="shared" si="6"/>
        <v>6.2</v>
      </c>
      <c r="L47" s="56" t="str">
        <f t="shared" si="7"/>
        <v>S2</v>
      </c>
      <c r="M47" s="57"/>
      <c r="N47" s="57"/>
    </row>
    <row r="48" spans="1:14" x14ac:dyDescent="0.25">
      <c r="A48" s="55" t="s">
        <v>55</v>
      </c>
      <c r="B48" s="55" t="str">
        <f>[1]Patrocinadores!F41</f>
        <v>Pública Federal</v>
      </c>
      <c r="C48" s="55" t="s">
        <v>2282</v>
      </c>
      <c r="D48" s="37" t="str">
        <f>'[1]Eixo - Porte'!D41</f>
        <v>3</v>
      </c>
      <c r="E48" s="55">
        <f>'[1]Pluralidade de PB'!J41</f>
        <v>2</v>
      </c>
      <c r="F48" s="55">
        <f>[1]População!C41</f>
        <v>2</v>
      </c>
      <c r="G48" s="55">
        <f>[1]Exigível!E41</f>
        <v>3</v>
      </c>
      <c r="H48" s="55">
        <f>[1]Patrocinadores!C41</f>
        <v>3</v>
      </c>
      <c r="I48" s="55">
        <f>'[1]Fluxo Previdencial'!C41</f>
        <v>4</v>
      </c>
      <c r="J48" s="37">
        <f t="shared" si="5"/>
        <v>2.8</v>
      </c>
      <c r="K48" s="35">
        <f t="shared" si="6"/>
        <v>5.8</v>
      </c>
      <c r="L48" s="56" t="str">
        <f t="shared" si="7"/>
        <v>S3</v>
      </c>
      <c r="M48" s="57"/>
      <c r="N48" s="57"/>
    </row>
    <row r="49" spans="1:14" x14ac:dyDescent="0.25">
      <c r="A49" s="55" t="s">
        <v>56</v>
      </c>
      <c r="B49" s="55" t="str">
        <f>[1]Patrocinadores!F42</f>
        <v>Pública Municipal</v>
      </c>
      <c r="C49" s="55" t="s">
        <v>2282</v>
      </c>
      <c r="D49" s="37" t="str">
        <f>'[1]Eixo - Porte'!D42</f>
        <v>1</v>
      </c>
      <c r="E49" s="55">
        <f>'[1]Pluralidade de PB'!J42</f>
        <v>1</v>
      </c>
      <c r="F49" s="55">
        <f>[1]População!C42</f>
        <v>1</v>
      </c>
      <c r="G49" s="55">
        <f>[1]Exigível!E42</f>
        <v>1</v>
      </c>
      <c r="H49" s="55">
        <f>[1]Patrocinadores!C42</f>
        <v>4</v>
      </c>
      <c r="I49" s="55">
        <f>'[1]Fluxo Previdencial'!C42</f>
        <v>1</v>
      </c>
      <c r="J49" s="37">
        <f t="shared" si="5"/>
        <v>1.6</v>
      </c>
      <c r="K49" s="35">
        <f t="shared" si="6"/>
        <v>2.6</v>
      </c>
      <c r="L49" s="56" t="str">
        <f t="shared" si="7"/>
        <v>S4</v>
      </c>
      <c r="M49" s="57"/>
      <c r="N49" s="57"/>
    </row>
    <row r="50" spans="1:14" x14ac:dyDescent="0.25">
      <c r="A50" s="55" t="s">
        <v>57</v>
      </c>
      <c r="B50" s="55" t="str">
        <f>[1]Patrocinadores!F43</f>
        <v>Pública Federal</v>
      </c>
      <c r="C50" s="55"/>
      <c r="D50" s="37" t="str">
        <f>'[1]Eixo - Porte'!D43</f>
        <v>3</v>
      </c>
      <c r="E50" s="55">
        <f>'[1]Pluralidade de PB'!J43</f>
        <v>4</v>
      </c>
      <c r="F50" s="55">
        <f>[1]População!C43</f>
        <v>4</v>
      </c>
      <c r="G50" s="55">
        <f>[1]Exigível!E43</f>
        <v>3</v>
      </c>
      <c r="H50" s="55">
        <f>[1]Patrocinadores!C43</f>
        <v>3</v>
      </c>
      <c r="I50" s="55">
        <f>'[1]Fluxo Previdencial'!C43</f>
        <v>4</v>
      </c>
      <c r="J50" s="37">
        <f t="shared" si="5"/>
        <v>3.6</v>
      </c>
      <c r="K50" s="35">
        <f t="shared" si="6"/>
        <v>6.6</v>
      </c>
      <c r="L50" s="56" t="str">
        <f t="shared" si="7"/>
        <v>S2</v>
      </c>
      <c r="M50" s="57"/>
      <c r="N50" s="57"/>
    </row>
    <row r="51" spans="1:14" x14ac:dyDescent="0.25">
      <c r="A51" s="55" t="s">
        <v>58</v>
      </c>
      <c r="B51" s="55" t="str">
        <f>[1]Patrocinadores!F44</f>
        <v>Instituidor</v>
      </c>
      <c r="C51" s="55"/>
      <c r="D51" s="37" t="str">
        <f>'[1]Eixo - Porte'!D44</f>
        <v>1</v>
      </c>
      <c r="E51" s="55">
        <f>'[1]Pluralidade de PB'!J44</f>
        <v>1</v>
      </c>
      <c r="F51" s="55">
        <f>[1]População!C44</f>
        <v>4</v>
      </c>
      <c r="G51" s="55">
        <f>[1]Exigível!E44</f>
        <v>1</v>
      </c>
      <c r="H51" s="55">
        <f>[1]Patrocinadores!C44</f>
        <v>1</v>
      </c>
      <c r="I51" s="55">
        <f>'[1]Fluxo Previdencial'!C44</f>
        <v>1</v>
      </c>
      <c r="J51" s="37">
        <f t="shared" si="5"/>
        <v>1.9</v>
      </c>
      <c r="K51" s="35">
        <f t="shared" si="6"/>
        <v>2.9</v>
      </c>
      <c r="L51" s="56" t="str">
        <f t="shared" si="7"/>
        <v>S4</v>
      </c>
      <c r="M51" s="57"/>
      <c r="N51" s="57"/>
    </row>
    <row r="52" spans="1:14" x14ac:dyDescent="0.25">
      <c r="A52" s="55" t="s">
        <v>59</v>
      </c>
      <c r="B52" s="55" t="str">
        <f>[1]Patrocinadores!F45</f>
        <v>Pública Federal</v>
      </c>
      <c r="C52" s="55"/>
      <c r="D52" s="37" t="str">
        <f>'[1]Eixo - Porte'!D45</f>
        <v>3</v>
      </c>
      <c r="E52" s="55">
        <f>'[1]Pluralidade de PB'!J45</f>
        <v>2</v>
      </c>
      <c r="F52" s="55">
        <f>[1]População!C45</f>
        <v>2</v>
      </c>
      <c r="G52" s="55">
        <f>[1]Exigível!E45</f>
        <v>2</v>
      </c>
      <c r="H52" s="55">
        <f>[1]Patrocinadores!C45</f>
        <v>2</v>
      </c>
      <c r="I52" s="55">
        <f>'[1]Fluxo Previdencial'!C45</f>
        <v>3</v>
      </c>
      <c r="J52" s="37">
        <f t="shared" si="5"/>
        <v>2.2000000000000002</v>
      </c>
      <c r="K52" s="35">
        <f t="shared" si="6"/>
        <v>5.2</v>
      </c>
      <c r="L52" s="56" t="str">
        <f t="shared" si="7"/>
        <v>S3</v>
      </c>
      <c r="M52" s="57"/>
      <c r="N52" s="57"/>
    </row>
    <row r="53" spans="1:14" x14ac:dyDescent="0.25">
      <c r="A53" s="55" t="s">
        <v>60</v>
      </c>
      <c r="B53" s="55" t="str">
        <f>[1]Patrocinadores!F46</f>
        <v>Pública Federal</v>
      </c>
      <c r="C53" s="55"/>
      <c r="D53" s="37" t="str">
        <f>'[1]Eixo - Porte'!D46</f>
        <v>1</v>
      </c>
      <c r="E53" s="55">
        <f>'[1]Pluralidade de PB'!J46</f>
        <v>2</v>
      </c>
      <c r="F53" s="55">
        <f>[1]População!C46</f>
        <v>1</v>
      </c>
      <c r="G53" s="55">
        <f>[1]Exigível!E46</f>
        <v>3</v>
      </c>
      <c r="H53" s="55">
        <f>[1]Patrocinadores!C46</f>
        <v>2</v>
      </c>
      <c r="I53" s="55">
        <f>'[1]Fluxo Previdencial'!C46</f>
        <v>2</v>
      </c>
      <c r="J53" s="37">
        <f t="shared" si="5"/>
        <v>1.9</v>
      </c>
      <c r="K53" s="35">
        <f t="shared" si="6"/>
        <v>2.9</v>
      </c>
      <c r="L53" s="56" t="str">
        <f t="shared" si="7"/>
        <v>S4</v>
      </c>
      <c r="M53" s="57"/>
      <c r="N53" s="57"/>
    </row>
    <row r="54" spans="1:14" x14ac:dyDescent="0.25">
      <c r="A54" s="55" t="s">
        <v>61</v>
      </c>
      <c r="B54" s="55" t="str">
        <f>[1]Patrocinadores!F47</f>
        <v>Privada</v>
      </c>
      <c r="C54" s="55"/>
      <c r="D54" s="37" t="str">
        <f>'[1]Eixo - Porte'!D47</f>
        <v>3</v>
      </c>
      <c r="E54" s="55">
        <f>'[1]Pluralidade de PB'!J47</f>
        <v>2</v>
      </c>
      <c r="F54" s="55">
        <f>[1]População!C47</f>
        <v>3</v>
      </c>
      <c r="G54" s="55">
        <f>[1]Exigível!E47</f>
        <v>1</v>
      </c>
      <c r="H54" s="55">
        <f>[1]Patrocinadores!C47</f>
        <v>4</v>
      </c>
      <c r="I54" s="55">
        <f>'[1]Fluxo Previdencial'!C47</f>
        <v>4</v>
      </c>
      <c r="J54" s="37">
        <f t="shared" si="5"/>
        <v>2.9</v>
      </c>
      <c r="K54" s="35">
        <f t="shared" si="6"/>
        <v>5.9</v>
      </c>
      <c r="L54" s="56" t="str">
        <f t="shared" si="7"/>
        <v>S3</v>
      </c>
      <c r="M54" s="57"/>
      <c r="N54" s="57"/>
    </row>
    <row r="55" spans="1:14" x14ac:dyDescent="0.25">
      <c r="A55" s="55" t="s">
        <v>63</v>
      </c>
      <c r="B55" s="55" t="str">
        <f>[1]Patrocinadores!F48</f>
        <v>Pública Estadual</v>
      </c>
      <c r="C55" s="55"/>
      <c r="D55" s="37" t="str">
        <f>'[1]Eixo - Porte'!D48</f>
        <v>2</v>
      </c>
      <c r="E55" s="55">
        <f>'[1]Pluralidade de PB'!J48</f>
        <v>2</v>
      </c>
      <c r="F55" s="55">
        <f>[1]População!C48</f>
        <v>2</v>
      </c>
      <c r="G55" s="55">
        <f>[1]Exigível!E48</f>
        <v>1</v>
      </c>
      <c r="H55" s="55">
        <f>[1]Patrocinadores!C48</f>
        <v>1</v>
      </c>
      <c r="I55" s="55">
        <f>'[1]Fluxo Previdencial'!C48</f>
        <v>3</v>
      </c>
      <c r="J55" s="37">
        <f t="shared" si="5"/>
        <v>1.8</v>
      </c>
      <c r="K55" s="35">
        <f t="shared" si="6"/>
        <v>3.8</v>
      </c>
      <c r="L55" s="56" t="str">
        <f t="shared" si="7"/>
        <v>S4</v>
      </c>
      <c r="M55" s="57"/>
      <c r="N55" s="57"/>
    </row>
    <row r="56" spans="1:14" x14ac:dyDescent="0.25">
      <c r="A56" s="55" t="s">
        <v>64</v>
      </c>
      <c r="B56" s="55" t="str">
        <f>[1]Patrocinadores!F49</f>
        <v>Privada</v>
      </c>
      <c r="C56" s="55"/>
      <c r="D56" s="37" t="str">
        <f>'[1]Eixo - Porte'!D49</f>
        <v>2</v>
      </c>
      <c r="E56" s="55">
        <f>'[1]Pluralidade de PB'!J49</f>
        <v>2</v>
      </c>
      <c r="F56" s="55">
        <f>[1]População!C49</f>
        <v>2</v>
      </c>
      <c r="G56" s="55">
        <f>[1]Exigível!E49</f>
        <v>3</v>
      </c>
      <c r="H56" s="55">
        <f>[1]Patrocinadores!C49</f>
        <v>1</v>
      </c>
      <c r="I56" s="55">
        <f>'[1]Fluxo Previdencial'!C49</f>
        <v>3</v>
      </c>
      <c r="J56" s="37">
        <f t="shared" si="5"/>
        <v>2.2000000000000002</v>
      </c>
      <c r="K56" s="35">
        <f t="shared" si="6"/>
        <v>4.2</v>
      </c>
      <c r="L56" s="56" t="str">
        <f t="shared" si="7"/>
        <v>S3</v>
      </c>
      <c r="M56" s="57"/>
      <c r="N56" s="57"/>
    </row>
    <row r="57" spans="1:14" x14ac:dyDescent="0.25">
      <c r="A57" s="55" t="s">
        <v>65</v>
      </c>
      <c r="B57" s="55" t="str">
        <f>[1]Patrocinadores!F50</f>
        <v>Privada</v>
      </c>
      <c r="C57" s="55"/>
      <c r="D57" s="37" t="str">
        <f>'[1]Eixo - Porte'!D50</f>
        <v>1</v>
      </c>
      <c r="E57" s="55">
        <f>'[1]Pluralidade de PB'!J50</f>
        <v>1</v>
      </c>
      <c r="F57" s="55">
        <f>[1]População!C50</f>
        <v>2</v>
      </c>
      <c r="G57" s="55">
        <f>[1]Exigível!E50</f>
        <v>1</v>
      </c>
      <c r="H57" s="55">
        <f>[1]Patrocinadores!C50</f>
        <v>2</v>
      </c>
      <c r="I57" s="55">
        <f>'[1]Fluxo Previdencial'!C50</f>
        <v>2</v>
      </c>
      <c r="J57" s="37">
        <f t="shared" si="5"/>
        <v>1.7</v>
      </c>
      <c r="K57" s="35">
        <f t="shared" si="6"/>
        <v>2.7</v>
      </c>
      <c r="L57" s="56" t="str">
        <f t="shared" si="7"/>
        <v>S4</v>
      </c>
      <c r="M57" s="57"/>
      <c r="N57" s="57"/>
    </row>
    <row r="58" spans="1:14" x14ac:dyDescent="0.25">
      <c r="A58" s="55" t="s">
        <v>66</v>
      </c>
      <c r="B58" s="55" t="str">
        <f>[1]Patrocinadores!F51</f>
        <v>Pública Municipal</v>
      </c>
      <c r="C58" s="55" t="s">
        <v>2282</v>
      </c>
      <c r="D58" s="37" t="str">
        <f>'[1]Eixo - Porte'!D51</f>
        <v>1</v>
      </c>
      <c r="E58" s="55">
        <f>'[1]Pluralidade de PB'!J51</f>
        <v>1</v>
      </c>
      <c r="F58" s="55">
        <f>[1]População!C51</f>
        <v>1</v>
      </c>
      <c r="G58" s="55">
        <f>[1]Exigível!E51</f>
        <v>1</v>
      </c>
      <c r="H58" s="55">
        <f>[1]Patrocinadores!C51</f>
        <v>4</v>
      </c>
      <c r="I58" s="55">
        <f>'[1]Fluxo Previdencial'!C51</f>
        <v>1</v>
      </c>
      <c r="J58" s="37">
        <f t="shared" si="5"/>
        <v>1.6</v>
      </c>
      <c r="K58" s="35">
        <f t="shared" si="6"/>
        <v>2.6</v>
      </c>
      <c r="L58" s="56" t="str">
        <f t="shared" si="7"/>
        <v>S4</v>
      </c>
      <c r="M58" s="57"/>
      <c r="N58" s="57"/>
    </row>
    <row r="59" spans="1:14" x14ac:dyDescent="0.25">
      <c r="A59" s="55" t="s">
        <v>67</v>
      </c>
      <c r="B59" s="55" t="str">
        <f>[1]Patrocinadores!F52</f>
        <v>Privada</v>
      </c>
      <c r="C59" s="55"/>
      <c r="D59" s="37" t="str">
        <f>'[1]Eixo - Porte'!D52</f>
        <v>2</v>
      </c>
      <c r="E59" s="55">
        <f>'[1]Pluralidade de PB'!J52</f>
        <v>1</v>
      </c>
      <c r="F59" s="55">
        <f>[1]População!C52</f>
        <v>3</v>
      </c>
      <c r="G59" s="55">
        <f>[1]Exigível!E52</f>
        <v>1</v>
      </c>
      <c r="H59" s="55">
        <f>[1]Patrocinadores!C52</f>
        <v>3</v>
      </c>
      <c r="I59" s="55">
        <f>'[1]Fluxo Previdencial'!C52</f>
        <v>2</v>
      </c>
      <c r="J59" s="37">
        <f t="shared" si="5"/>
        <v>2.2000000000000002</v>
      </c>
      <c r="K59" s="35">
        <f t="shared" si="6"/>
        <v>4.2</v>
      </c>
      <c r="L59" s="56" t="str">
        <f t="shared" si="7"/>
        <v>S3</v>
      </c>
      <c r="M59" s="57"/>
      <c r="N59" s="57"/>
    </row>
    <row r="60" spans="1:14" x14ac:dyDescent="0.25">
      <c r="A60" s="55" t="s">
        <v>68</v>
      </c>
      <c r="B60" s="55" t="str">
        <f>[1]Patrocinadores!F53</f>
        <v>Privada</v>
      </c>
      <c r="C60" s="55"/>
      <c r="D60" s="37" t="str">
        <f>'[1]Eixo - Porte'!D53</f>
        <v>1</v>
      </c>
      <c r="E60" s="55">
        <f>'[1]Pluralidade de PB'!J53</f>
        <v>1</v>
      </c>
      <c r="F60" s="55">
        <f>[1]População!C53</f>
        <v>3</v>
      </c>
      <c r="G60" s="55">
        <f>[1]Exigível!E53</f>
        <v>1</v>
      </c>
      <c r="H60" s="55">
        <f>[1]Patrocinadores!C53</f>
        <v>2</v>
      </c>
      <c r="I60" s="55">
        <f>'[1]Fluxo Previdencial'!C53</f>
        <v>1</v>
      </c>
      <c r="J60" s="37">
        <f t="shared" si="5"/>
        <v>1.8</v>
      </c>
      <c r="K60" s="35">
        <f t="shared" si="6"/>
        <v>2.8</v>
      </c>
      <c r="L60" s="56" t="str">
        <f t="shared" si="7"/>
        <v>S4</v>
      </c>
      <c r="M60" s="57"/>
      <c r="N60" s="57"/>
    </row>
    <row r="61" spans="1:14" x14ac:dyDescent="0.25">
      <c r="A61" s="55" t="s">
        <v>69</v>
      </c>
      <c r="B61" s="55" t="str">
        <f>[1]Patrocinadores!F54</f>
        <v>Pública Municipal</v>
      </c>
      <c r="C61" s="55"/>
      <c r="D61" s="37" t="str">
        <f>'[1]Eixo - Porte'!D54</f>
        <v>1</v>
      </c>
      <c r="E61" s="55">
        <f>'[1]Pluralidade de PB'!J54</f>
        <v>1</v>
      </c>
      <c r="F61" s="55">
        <f>[1]População!C54</f>
        <v>1</v>
      </c>
      <c r="G61" s="55">
        <f>[1]Exigível!E54</f>
        <v>1</v>
      </c>
      <c r="H61" s="55">
        <f>[1]Patrocinadores!C54</f>
        <v>1</v>
      </c>
      <c r="I61" s="55">
        <f>'[1]Fluxo Previdencial'!C54</f>
        <v>1</v>
      </c>
      <c r="J61" s="37">
        <f t="shared" si="5"/>
        <v>1</v>
      </c>
      <c r="K61" s="35">
        <f t="shared" si="6"/>
        <v>2</v>
      </c>
      <c r="L61" s="56" t="str">
        <f t="shared" si="7"/>
        <v>S4</v>
      </c>
      <c r="M61" s="57"/>
      <c r="N61" s="57"/>
    </row>
    <row r="62" spans="1:14" x14ac:dyDescent="0.25">
      <c r="A62" s="55" t="s">
        <v>70</v>
      </c>
      <c r="B62" s="55" t="str">
        <f>[1]Patrocinadores!F55</f>
        <v>Pública Municipal</v>
      </c>
      <c r="C62" s="55"/>
      <c r="D62" s="37" t="str">
        <f>'[1]Eixo - Porte'!D55</f>
        <v>1</v>
      </c>
      <c r="E62" s="55">
        <f>'[1]Pluralidade de PB'!J55</f>
        <v>1</v>
      </c>
      <c r="F62" s="55">
        <f>[1]População!C55</f>
        <v>2</v>
      </c>
      <c r="G62" s="55">
        <f>[1]Exigível!E55</f>
        <v>3</v>
      </c>
      <c r="H62" s="55">
        <f>[1]Patrocinadores!C55</f>
        <v>1</v>
      </c>
      <c r="I62" s="55">
        <f>'[1]Fluxo Previdencial'!C55</f>
        <v>1</v>
      </c>
      <c r="J62" s="37">
        <f t="shared" si="5"/>
        <v>1.7</v>
      </c>
      <c r="K62" s="35">
        <f t="shared" si="6"/>
        <v>2.7</v>
      </c>
      <c r="L62" s="56" t="str">
        <f t="shared" si="7"/>
        <v>S4</v>
      </c>
      <c r="M62" s="57"/>
      <c r="N62" s="57"/>
    </row>
    <row r="63" spans="1:14" x14ac:dyDescent="0.25">
      <c r="A63" s="55" t="s">
        <v>71</v>
      </c>
      <c r="B63" s="55" t="str">
        <f>[1]Patrocinadores!F56</f>
        <v>Pública Estadual</v>
      </c>
      <c r="C63" s="55"/>
      <c r="D63" s="37" t="str">
        <f>'[1]Eixo - Porte'!D56</f>
        <v>2</v>
      </c>
      <c r="E63" s="55">
        <f>'[1]Pluralidade de PB'!J56</f>
        <v>3</v>
      </c>
      <c r="F63" s="55">
        <f>[1]População!C56</f>
        <v>1</v>
      </c>
      <c r="G63" s="55">
        <f>[1]Exigível!E56</f>
        <v>4</v>
      </c>
      <c r="H63" s="55">
        <f>[1]Patrocinadores!C56</f>
        <v>2</v>
      </c>
      <c r="I63" s="55">
        <f>'[1]Fluxo Previdencial'!C56</f>
        <v>3</v>
      </c>
      <c r="J63" s="37">
        <f t="shared" si="5"/>
        <v>2.4</v>
      </c>
      <c r="K63" s="35">
        <f t="shared" si="6"/>
        <v>4.4000000000000004</v>
      </c>
      <c r="L63" s="56" t="str">
        <f t="shared" si="7"/>
        <v>S3</v>
      </c>
      <c r="M63" s="57"/>
      <c r="N63" s="57"/>
    </row>
    <row r="64" spans="1:14" x14ac:dyDescent="0.25">
      <c r="A64" s="55" t="s">
        <v>72</v>
      </c>
      <c r="B64" s="55" t="str">
        <f>[1]Patrocinadores!F57</f>
        <v>Pública Estadual</v>
      </c>
      <c r="C64" s="55" t="s">
        <v>2282</v>
      </c>
      <c r="D64" s="37" t="str">
        <f>'[1]Eixo - Porte'!D57</f>
        <v>1</v>
      </c>
      <c r="E64" s="55">
        <f>'[1]Pluralidade de PB'!J57</f>
        <v>1</v>
      </c>
      <c r="F64" s="55">
        <f>[1]População!C57</f>
        <v>1</v>
      </c>
      <c r="G64" s="55">
        <f>[1]Exigível!E57</f>
        <v>1</v>
      </c>
      <c r="H64" s="55">
        <f>[1]Patrocinadores!C57</f>
        <v>2</v>
      </c>
      <c r="I64" s="55">
        <f>'[1]Fluxo Previdencial'!C57</f>
        <v>1</v>
      </c>
      <c r="J64" s="37">
        <f t="shared" si="5"/>
        <v>1.2</v>
      </c>
      <c r="K64" s="35">
        <f t="shared" si="6"/>
        <v>2.2000000000000002</v>
      </c>
      <c r="L64" s="56" t="str">
        <f t="shared" si="7"/>
        <v>S4</v>
      </c>
      <c r="M64" s="57"/>
      <c r="N64" s="57"/>
    </row>
    <row r="65" spans="1:14" x14ac:dyDescent="0.25">
      <c r="A65" s="55" t="s">
        <v>73</v>
      </c>
      <c r="B65" s="55" t="str">
        <f>[1]Patrocinadores!F58</f>
        <v>Pública Estadual</v>
      </c>
      <c r="C65" s="55"/>
      <c r="D65" s="37" t="str">
        <f>'[1]Eixo - Porte'!D58</f>
        <v>3</v>
      </c>
      <c r="E65" s="55">
        <f>'[1]Pluralidade de PB'!J58</f>
        <v>2</v>
      </c>
      <c r="F65" s="55">
        <f>[1]População!C58</f>
        <v>4</v>
      </c>
      <c r="G65" s="55">
        <f>[1]Exigível!E58</f>
        <v>4</v>
      </c>
      <c r="H65" s="55">
        <f>[1]Patrocinadores!C58</f>
        <v>2</v>
      </c>
      <c r="I65" s="55">
        <f>'[1]Fluxo Previdencial'!C58</f>
        <v>4</v>
      </c>
      <c r="J65" s="37">
        <f t="shared" si="5"/>
        <v>3.4</v>
      </c>
      <c r="K65" s="35">
        <f t="shared" si="6"/>
        <v>6.4</v>
      </c>
      <c r="L65" s="56" t="str">
        <f t="shared" si="7"/>
        <v>S2</v>
      </c>
      <c r="M65" s="57"/>
      <c r="N65" s="57"/>
    </row>
    <row r="66" spans="1:14" x14ac:dyDescent="0.25">
      <c r="A66" s="55" t="s">
        <v>74</v>
      </c>
      <c r="B66" s="55" t="str">
        <f>[1]Patrocinadores!F59</f>
        <v>Privada</v>
      </c>
      <c r="C66" s="55"/>
      <c r="D66" s="37" t="str">
        <f>'[1]Eixo - Porte'!D59</f>
        <v>2</v>
      </c>
      <c r="E66" s="55">
        <f>'[1]Pluralidade de PB'!J59</f>
        <v>2</v>
      </c>
      <c r="F66" s="55">
        <f>[1]População!C59</f>
        <v>1</v>
      </c>
      <c r="G66" s="55">
        <f>[1]Exigível!E59</f>
        <v>2</v>
      </c>
      <c r="H66" s="55">
        <f>[1]Patrocinadores!C59</f>
        <v>4</v>
      </c>
      <c r="I66" s="55">
        <f>'[1]Fluxo Previdencial'!C59</f>
        <v>2</v>
      </c>
      <c r="J66" s="37">
        <f t="shared" si="5"/>
        <v>2.1</v>
      </c>
      <c r="K66" s="35">
        <f t="shared" si="6"/>
        <v>4.0999999999999996</v>
      </c>
      <c r="L66" s="56" t="str">
        <f t="shared" si="7"/>
        <v>S3</v>
      </c>
      <c r="M66" s="57"/>
      <c r="N66" s="57"/>
    </row>
    <row r="67" spans="1:14" x14ac:dyDescent="0.25">
      <c r="A67" s="55" t="s">
        <v>75</v>
      </c>
      <c r="B67" s="55" t="str">
        <f>[1]Patrocinadores!F60</f>
        <v>Privada</v>
      </c>
      <c r="C67" s="55"/>
      <c r="D67" s="37" t="str">
        <f>'[1]Eixo - Porte'!D60</f>
        <v>1</v>
      </c>
      <c r="E67" s="55">
        <f>'[1]Pluralidade de PB'!J60</f>
        <v>2</v>
      </c>
      <c r="F67" s="55">
        <f>[1]População!C60</f>
        <v>1</v>
      </c>
      <c r="G67" s="55">
        <f>[1]Exigível!E60</f>
        <v>1</v>
      </c>
      <c r="H67" s="55">
        <f>[1]Patrocinadores!C60</f>
        <v>1</v>
      </c>
      <c r="I67" s="55">
        <f>'[1]Fluxo Previdencial'!C60</f>
        <v>1</v>
      </c>
      <c r="J67" s="37">
        <f t="shared" si="5"/>
        <v>1.1000000000000001</v>
      </c>
      <c r="K67" s="35">
        <f t="shared" si="6"/>
        <v>2.1</v>
      </c>
      <c r="L67" s="56" t="str">
        <f t="shared" si="7"/>
        <v>S4</v>
      </c>
      <c r="M67" s="57"/>
      <c r="N67" s="57"/>
    </row>
    <row r="68" spans="1:14" x14ac:dyDescent="0.25">
      <c r="A68" s="55" t="s">
        <v>76</v>
      </c>
      <c r="B68" s="55" t="str">
        <f>[1]Patrocinadores!F61</f>
        <v>Privada</v>
      </c>
      <c r="C68" s="55"/>
      <c r="D68" s="37" t="str">
        <f>'[1]Eixo - Porte'!D61</f>
        <v>2</v>
      </c>
      <c r="E68" s="55">
        <f>'[1]Pluralidade de PB'!J61</f>
        <v>2</v>
      </c>
      <c r="F68" s="55">
        <f>[1]População!C61</f>
        <v>2</v>
      </c>
      <c r="G68" s="55">
        <f>[1]Exigível!E61</f>
        <v>3</v>
      </c>
      <c r="H68" s="55">
        <f>[1]Patrocinadores!C61</f>
        <v>2</v>
      </c>
      <c r="I68" s="55">
        <f>'[1]Fluxo Previdencial'!C61</f>
        <v>2</v>
      </c>
      <c r="J68" s="37">
        <f t="shared" si="5"/>
        <v>2.2000000000000002</v>
      </c>
      <c r="K68" s="35">
        <f t="shared" si="6"/>
        <v>4.2</v>
      </c>
      <c r="L68" s="56" t="str">
        <f t="shared" si="7"/>
        <v>S3</v>
      </c>
      <c r="M68" s="57"/>
      <c r="N68" s="57"/>
    </row>
    <row r="69" spans="1:14" x14ac:dyDescent="0.25">
      <c r="A69" s="55" t="s">
        <v>77</v>
      </c>
      <c r="B69" s="55" t="str">
        <f>[1]Patrocinadores!F62</f>
        <v>Pública Federal</v>
      </c>
      <c r="C69" s="55"/>
      <c r="D69" s="37" t="str">
        <f>'[1]Eixo - Porte'!D62</f>
        <v>3</v>
      </c>
      <c r="E69" s="55">
        <f>'[1]Pluralidade de PB'!J62</f>
        <v>3</v>
      </c>
      <c r="F69" s="55">
        <f>[1]População!C62</f>
        <v>3</v>
      </c>
      <c r="G69" s="55">
        <f>[1]Exigível!E62</f>
        <v>4</v>
      </c>
      <c r="H69" s="55">
        <f>[1]Patrocinadores!C62</f>
        <v>3</v>
      </c>
      <c r="I69" s="55">
        <f>'[1]Fluxo Previdencial'!C62</f>
        <v>4</v>
      </c>
      <c r="J69" s="37">
        <f t="shared" si="5"/>
        <v>3.4</v>
      </c>
      <c r="K69" s="35">
        <f t="shared" si="6"/>
        <v>6.4</v>
      </c>
      <c r="L69" s="56" t="str">
        <f t="shared" si="7"/>
        <v>S2</v>
      </c>
      <c r="M69" s="57"/>
      <c r="N69" s="57"/>
    </row>
    <row r="70" spans="1:14" x14ac:dyDescent="0.25">
      <c r="A70" s="55" t="s">
        <v>78</v>
      </c>
      <c r="B70" s="55" t="str">
        <f>[1]Patrocinadores!F63</f>
        <v>Privada</v>
      </c>
      <c r="C70" s="55"/>
      <c r="D70" s="37" t="str">
        <f>'[1]Eixo - Porte'!D63</f>
        <v>3</v>
      </c>
      <c r="E70" s="55">
        <f>'[1]Pluralidade de PB'!J63</f>
        <v>2</v>
      </c>
      <c r="F70" s="55">
        <f>[1]População!C63</f>
        <v>2</v>
      </c>
      <c r="G70" s="55">
        <f>[1]Exigível!E63</f>
        <v>4</v>
      </c>
      <c r="H70" s="55">
        <f>[1]Patrocinadores!C63</f>
        <v>2</v>
      </c>
      <c r="I70" s="55">
        <f>'[1]Fluxo Previdencial'!C63</f>
        <v>4</v>
      </c>
      <c r="J70" s="37">
        <f t="shared" si="5"/>
        <v>2.8</v>
      </c>
      <c r="K70" s="35">
        <f t="shared" si="6"/>
        <v>5.8</v>
      </c>
      <c r="L70" s="56" t="str">
        <f t="shared" si="7"/>
        <v>S3</v>
      </c>
      <c r="M70" s="57"/>
      <c r="N70" s="57"/>
    </row>
    <row r="71" spans="1:14" x14ac:dyDescent="0.25">
      <c r="A71" s="55" t="s">
        <v>79</v>
      </c>
      <c r="B71" s="55" t="str">
        <f>[1]Patrocinadores!F64</f>
        <v>Privada</v>
      </c>
      <c r="C71" s="55"/>
      <c r="D71" s="37" t="str">
        <f>'[1]Eixo - Porte'!D64</f>
        <v>3</v>
      </c>
      <c r="E71" s="55">
        <f>'[1]Pluralidade de PB'!J64</f>
        <v>1</v>
      </c>
      <c r="F71" s="55">
        <f>[1]População!C64</f>
        <v>4</v>
      </c>
      <c r="G71" s="55">
        <f>[1]Exigível!E64</f>
        <v>2</v>
      </c>
      <c r="H71" s="55">
        <f>[1]Patrocinadores!C64</f>
        <v>3</v>
      </c>
      <c r="I71" s="55">
        <f>'[1]Fluxo Previdencial'!C64</f>
        <v>3</v>
      </c>
      <c r="J71" s="37">
        <f t="shared" si="5"/>
        <v>2.9</v>
      </c>
      <c r="K71" s="35">
        <f t="shared" si="6"/>
        <v>5.9</v>
      </c>
      <c r="L71" s="56" t="str">
        <f t="shared" si="7"/>
        <v>S3</v>
      </c>
      <c r="M71" s="57"/>
      <c r="N71" s="57"/>
    </row>
    <row r="72" spans="1:14" x14ac:dyDescent="0.25">
      <c r="A72" s="55" t="s">
        <v>80</v>
      </c>
      <c r="B72" s="55" t="str">
        <f>[1]Patrocinadores!F65</f>
        <v>Privada</v>
      </c>
      <c r="C72" s="55"/>
      <c r="D72" s="37" t="str">
        <f>'[1]Eixo - Porte'!D65</f>
        <v>2</v>
      </c>
      <c r="E72" s="55">
        <f>'[1]Pluralidade de PB'!J65</f>
        <v>4</v>
      </c>
      <c r="F72" s="55">
        <f>[1]População!C65</f>
        <v>4</v>
      </c>
      <c r="G72" s="55">
        <f>[1]Exigível!E65</f>
        <v>3</v>
      </c>
      <c r="H72" s="55">
        <f>[1]Patrocinadores!C65</f>
        <v>4</v>
      </c>
      <c r="I72" s="55">
        <f>'[1]Fluxo Previdencial'!C65</f>
        <v>3</v>
      </c>
      <c r="J72" s="37">
        <f t="shared" si="5"/>
        <v>3.6</v>
      </c>
      <c r="K72" s="35">
        <f t="shared" si="6"/>
        <v>5.6</v>
      </c>
      <c r="L72" s="56" t="str">
        <f t="shared" si="7"/>
        <v>S3</v>
      </c>
      <c r="M72" s="57"/>
      <c r="N72" s="57"/>
    </row>
    <row r="73" spans="1:14" x14ac:dyDescent="0.25">
      <c r="A73" s="55" t="s">
        <v>81</v>
      </c>
      <c r="B73" s="55" t="str">
        <f>[1]Patrocinadores!F66</f>
        <v>Privada</v>
      </c>
      <c r="C73" s="55"/>
      <c r="D73" s="37" t="str">
        <f>'[1]Eixo - Porte'!D66</f>
        <v>3</v>
      </c>
      <c r="E73" s="55">
        <f>'[1]Pluralidade de PB'!J66</f>
        <v>3</v>
      </c>
      <c r="F73" s="55">
        <f>[1]População!C66</f>
        <v>3</v>
      </c>
      <c r="G73" s="55">
        <f>[1]Exigível!E66</f>
        <v>3</v>
      </c>
      <c r="H73" s="55">
        <f>[1]Patrocinadores!C66</f>
        <v>4</v>
      </c>
      <c r="I73" s="55">
        <f>'[1]Fluxo Previdencial'!C66</f>
        <v>3</v>
      </c>
      <c r="J73" s="37">
        <f t="shared" ref="J73:J136" si="8">(E73*$Q$2+F73*$Q$3+G73*$Q$4+H73*$Q$5+I73*$Q$6)/($Q$2+$Q$3+$Q$4+$Q$5+$Q$6)</f>
        <v>3.2</v>
      </c>
      <c r="K73" s="35">
        <f t="shared" ref="K73:K136" si="9">D73+J73</f>
        <v>6.2</v>
      </c>
      <c r="L73" s="56" t="str">
        <f t="shared" ref="L73:L136" si="10">IF(K73&gt;7,"S1",IF(K73&gt;=6,"S2",IF(K73&gt;=4,"S3","S4")))</f>
        <v>S2</v>
      </c>
      <c r="M73" s="57"/>
      <c r="N73" s="57"/>
    </row>
    <row r="74" spans="1:14" x14ac:dyDescent="0.25">
      <c r="A74" s="55" t="s">
        <v>82</v>
      </c>
      <c r="B74" s="55" t="str">
        <f>[1]Patrocinadores!F67</f>
        <v>Privada</v>
      </c>
      <c r="C74" s="55"/>
      <c r="D74" s="37" t="str">
        <f>'[1]Eixo - Porte'!D67</f>
        <v>2</v>
      </c>
      <c r="E74" s="55">
        <f>'[1]Pluralidade de PB'!J67</f>
        <v>3</v>
      </c>
      <c r="F74" s="55">
        <f>[1]População!C67</f>
        <v>3</v>
      </c>
      <c r="G74" s="55">
        <f>[1]Exigível!E67</f>
        <v>3</v>
      </c>
      <c r="H74" s="55">
        <f>[1]Patrocinadores!C67</f>
        <v>3</v>
      </c>
      <c r="I74" s="55">
        <f>'[1]Fluxo Previdencial'!C67</f>
        <v>3</v>
      </c>
      <c r="J74" s="37">
        <f t="shared" si="8"/>
        <v>3</v>
      </c>
      <c r="K74" s="35">
        <f t="shared" si="9"/>
        <v>5</v>
      </c>
      <c r="L74" s="56" t="str">
        <f t="shared" si="10"/>
        <v>S3</v>
      </c>
      <c r="M74" s="57"/>
      <c r="N74" s="57"/>
    </row>
    <row r="75" spans="1:14" x14ac:dyDescent="0.25">
      <c r="A75" s="55" t="s">
        <v>83</v>
      </c>
      <c r="B75" s="55" t="str">
        <f>[1]Patrocinadores!F68</f>
        <v>Pública Estadual</v>
      </c>
      <c r="C75" s="55"/>
      <c r="D75" s="37" t="str">
        <f>'[1]Eixo - Porte'!D68</f>
        <v>2</v>
      </c>
      <c r="E75" s="55">
        <f>'[1]Pluralidade de PB'!J68</f>
        <v>2</v>
      </c>
      <c r="F75" s="55">
        <f>[1]População!C68</f>
        <v>3</v>
      </c>
      <c r="G75" s="55">
        <f>[1]Exigível!E68</f>
        <v>1</v>
      </c>
      <c r="H75" s="55">
        <f>[1]Patrocinadores!C68</f>
        <v>2</v>
      </c>
      <c r="I75" s="55">
        <f>'[1]Fluxo Previdencial'!C68</f>
        <v>3</v>
      </c>
      <c r="J75" s="37">
        <f t="shared" si="8"/>
        <v>2.2999999999999998</v>
      </c>
      <c r="K75" s="35">
        <f t="shared" si="9"/>
        <v>4.3</v>
      </c>
      <c r="L75" s="56" t="str">
        <f t="shared" si="10"/>
        <v>S3</v>
      </c>
      <c r="M75" s="57"/>
      <c r="N75" s="57"/>
    </row>
    <row r="76" spans="1:14" x14ac:dyDescent="0.25">
      <c r="A76" s="55" t="s">
        <v>84</v>
      </c>
      <c r="B76" s="55" t="str">
        <f>[1]Patrocinadores!F69</f>
        <v>Pública Estadual</v>
      </c>
      <c r="C76" s="55"/>
      <c r="D76" s="37" t="str">
        <f>'[1]Eixo - Porte'!D69</f>
        <v>2</v>
      </c>
      <c r="E76" s="55">
        <f>'[1]Pluralidade de PB'!J69</f>
        <v>2</v>
      </c>
      <c r="F76" s="55">
        <f>[1]População!C69</f>
        <v>2</v>
      </c>
      <c r="G76" s="55">
        <f>[1]Exigível!E69</f>
        <v>4</v>
      </c>
      <c r="H76" s="55">
        <f>[1]Patrocinadores!C69</f>
        <v>2</v>
      </c>
      <c r="I76" s="55">
        <f>'[1]Fluxo Previdencial'!C69</f>
        <v>3</v>
      </c>
      <c r="J76" s="37">
        <f t="shared" si="8"/>
        <v>2.6</v>
      </c>
      <c r="K76" s="35">
        <f t="shared" si="9"/>
        <v>4.5999999999999996</v>
      </c>
      <c r="L76" s="56" t="str">
        <f t="shared" si="10"/>
        <v>S3</v>
      </c>
      <c r="M76" s="57"/>
      <c r="N76" s="57"/>
    </row>
    <row r="77" spans="1:14" x14ac:dyDescent="0.25">
      <c r="A77" s="55" t="s">
        <v>85</v>
      </c>
      <c r="B77" s="55" t="str">
        <f>[1]Patrocinadores!F70</f>
        <v>Pública Federal</v>
      </c>
      <c r="C77" s="55"/>
      <c r="D77" s="37" t="str">
        <f>'[1]Eixo - Porte'!D70</f>
        <v>3</v>
      </c>
      <c r="E77" s="55">
        <f>'[1]Pluralidade de PB'!J70</f>
        <v>3</v>
      </c>
      <c r="F77" s="55">
        <f>[1]População!C70</f>
        <v>4</v>
      </c>
      <c r="G77" s="55">
        <f>[1]Exigível!E70</f>
        <v>3</v>
      </c>
      <c r="H77" s="55">
        <f>[1]Patrocinadores!C70</f>
        <v>2</v>
      </c>
      <c r="I77" s="55">
        <f>'[1]Fluxo Previdencial'!C70</f>
        <v>4</v>
      </c>
      <c r="J77" s="37">
        <f t="shared" si="8"/>
        <v>3.3</v>
      </c>
      <c r="K77" s="35">
        <f t="shared" si="9"/>
        <v>6.3</v>
      </c>
      <c r="L77" s="56" t="str">
        <f t="shared" si="10"/>
        <v>S2</v>
      </c>
      <c r="M77" s="57" t="s">
        <v>2277</v>
      </c>
      <c r="N77" s="57"/>
    </row>
    <row r="78" spans="1:14" x14ac:dyDescent="0.25">
      <c r="A78" s="55" t="s">
        <v>86</v>
      </c>
      <c r="B78" s="55" t="str">
        <f>[1]Patrocinadores!F71</f>
        <v>Privada</v>
      </c>
      <c r="C78" s="55"/>
      <c r="D78" s="37" t="str">
        <f>'[1]Eixo - Porte'!D71</f>
        <v>2</v>
      </c>
      <c r="E78" s="55">
        <f>'[1]Pluralidade de PB'!J71</f>
        <v>2</v>
      </c>
      <c r="F78" s="55">
        <f>[1]População!C71</f>
        <v>2</v>
      </c>
      <c r="G78" s="55">
        <f>[1]Exigível!E71</f>
        <v>3</v>
      </c>
      <c r="H78" s="55">
        <f>[1]Patrocinadores!C71</f>
        <v>2</v>
      </c>
      <c r="I78" s="55">
        <f>'[1]Fluxo Previdencial'!C71</f>
        <v>3</v>
      </c>
      <c r="J78" s="37">
        <f t="shared" si="8"/>
        <v>2.4</v>
      </c>
      <c r="K78" s="35">
        <f t="shared" si="9"/>
        <v>4.4000000000000004</v>
      </c>
      <c r="L78" s="56" t="str">
        <f t="shared" si="10"/>
        <v>S3</v>
      </c>
      <c r="M78" s="57"/>
      <c r="N78" s="57"/>
    </row>
    <row r="79" spans="1:14" x14ac:dyDescent="0.25">
      <c r="A79" s="55" t="s">
        <v>87</v>
      </c>
      <c r="B79" s="55" t="str">
        <f>[1]Patrocinadores!F72</f>
        <v>Privada</v>
      </c>
      <c r="C79" s="55"/>
      <c r="D79" s="37" t="str">
        <f>'[1]Eixo - Porte'!D72</f>
        <v>3</v>
      </c>
      <c r="E79" s="55">
        <f>'[1]Pluralidade de PB'!J72</f>
        <v>3</v>
      </c>
      <c r="F79" s="55">
        <f>[1]População!C72</f>
        <v>4</v>
      </c>
      <c r="G79" s="55">
        <f>[1]Exigível!E72</f>
        <v>4</v>
      </c>
      <c r="H79" s="55">
        <f>[1]Patrocinadores!C72</f>
        <v>4</v>
      </c>
      <c r="I79" s="55">
        <f>'[1]Fluxo Previdencial'!C72</f>
        <v>4</v>
      </c>
      <c r="J79" s="37">
        <f t="shared" si="8"/>
        <v>3.9</v>
      </c>
      <c r="K79" s="35">
        <f t="shared" si="9"/>
        <v>6.9</v>
      </c>
      <c r="L79" s="56" t="str">
        <f t="shared" si="10"/>
        <v>S2</v>
      </c>
      <c r="M79" s="57"/>
      <c r="N79" s="57"/>
    </row>
    <row r="80" spans="1:14" x14ac:dyDescent="0.25">
      <c r="A80" s="55" t="s">
        <v>88</v>
      </c>
      <c r="B80" s="55" t="str">
        <f>[1]Patrocinadores!F73</f>
        <v>Pública Municipal</v>
      </c>
      <c r="C80" s="55"/>
      <c r="D80" s="37" t="str">
        <f>'[1]Eixo - Porte'!D73</f>
        <v>1</v>
      </c>
      <c r="E80" s="55">
        <f>'[1]Pluralidade de PB'!J73</f>
        <v>1</v>
      </c>
      <c r="F80" s="55">
        <f>[1]População!C73</f>
        <v>1</v>
      </c>
      <c r="G80" s="55">
        <f>[1]Exigível!E73</f>
        <v>3</v>
      </c>
      <c r="H80" s="55">
        <f>[1]Patrocinadores!C73</f>
        <v>2</v>
      </c>
      <c r="I80" s="55">
        <f>'[1]Fluxo Previdencial'!C73</f>
        <v>2</v>
      </c>
      <c r="J80" s="37">
        <f t="shared" si="8"/>
        <v>1.8</v>
      </c>
      <c r="K80" s="35">
        <f t="shared" si="9"/>
        <v>2.8</v>
      </c>
      <c r="L80" s="56" t="str">
        <f t="shared" si="10"/>
        <v>S4</v>
      </c>
      <c r="M80" s="57"/>
      <c r="N80" s="57"/>
    </row>
    <row r="81" spans="1:14" x14ac:dyDescent="0.25">
      <c r="A81" s="55" t="s">
        <v>89</v>
      </c>
      <c r="B81" s="55" t="str">
        <f>[1]Patrocinadores!F74</f>
        <v>Pública Estadual</v>
      </c>
      <c r="C81" s="55"/>
      <c r="D81" s="37" t="str">
        <f>'[1]Eixo - Porte'!D74</f>
        <v>1</v>
      </c>
      <c r="E81" s="55">
        <f>'[1]Pluralidade de PB'!J74</f>
        <v>1</v>
      </c>
      <c r="F81" s="55">
        <f>[1]População!C74</f>
        <v>1</v>
      </c>
      <c r="G81" s="55">
        <f>[1]Exigível!E74</f>
        <v>2</v>
      </c>
      <c r="H81" s="55">
        <f>[1]Patrocinadores!C74</f>
        <v>2</v>
      </c>
      <c r="I81" s="55">
        <f>'[1]Fluxo Previdencial'!C74</f>
        <v>1</v>
      </c>
      <c r="J81" s="37">
        <f t="shared" si="8"/>
        <v>1.4</v>
      </c>
      <c r="K81" s="35">
        <f t="shared" si="9"/>
        <v>2.4</v>
      </c>
      <c r="L81" s="56" t="str">
        <f t="shared" si="10"/>
        <v>S4</v>
      </c>
      <c r="M81" s="57"/>
      <c r="N81" s="57"/>
    </row>
    <row r="82" spans="1:14" x14ac:dyDescent="0.25">
      <c r="A82" s="55" t="s">
        <v>90</v>
      </c>
      <c r="B82" s="55" t="str">
        <f>[1]Patrocinadores!F75</f>
        <v>Privada</v>
      </c>
      <c r="C82" s="55"/>
      <c r="D82" s="37" t="str">
        <f>'[1]Eixo - Porte'!D75</f>
        <v>2</v>
      </c>
      <c r="E82" s="55">
        <f>'[1]Pluralidade de PB'!J75</f>
        <v>3</v>
      </c>
      <c r="F82" s="55">
        <f>[1]População!C75</f>
        <v>2</v>
      </c>
      <c r="G82" s="55">
        <f>[1]Exigível!E75</f>
        <v>2</v>
      </c>
      <c r="H82" s="55">
        <f>[1]Patrocinadores!C75</f>
        <v>2</v>
      </c>
      <c r="I82" s="55">
        <f>'[1]Fluxo Previdencial'!C75</f>
        <v>2</v>
      </c>
      <c r="J82" s="37">
        <f t="shared" si="8"/>
        <v>2.1</v>
      </c>
      <c r="K82" s="35">
        <f t="shared" si="9"/>
        <v>4.0999999999999996</v>
      </c>
      <c r="L82" s="56" t="str">
        <f t="shared" si="10"/>
        <v>S3</v>
      </c>
      <c r="M82" s="57"/>
      <c r="N82" s="57"/>
    </row>
    <row r="83" spans="1:14" x14ac:dyDescent="0.25">
      <c r="A83" s="55" t="s">
        <v>91</v>
      </c>
      <c r="B83" s="55" t="str">
        <f>[1]Patrocinadores!F76</f>
        <v>Pública Federal</v>
      </c>
      <c r="C83" s="55"/>
      <c r="D83" s="37" t="str">
        <f>'[1]Eixo - Porte'!D76</f>
        <v>4</v>
      </c>
      <c r="E83" s="55">
        <f>'[1]Pluralidade de PB'!J76</f>
        <v>2</v>
      </c>
      <c r="F83" s="55">
        <f>[1]População!C76</f>
        <v>3</v>
      </c>
      <c r="G83" s="55">
        <f>[1]Exigível!E76</f>
        <v>3</v>
      </c>
      <c r="H83" s="55">
        <f>[1]Patrocinadores!C76</f>
        <v>2</v>
      </c>
      <c r="I83" s="55">
        <f>'[1]Fluxo Previdencial'!C76</f>
        <v>4</v>
      </c>
      <c r="J83" s="37">
        <f t="shared" si="8"/>
        <v>2.9</v>
      </c>
      <c r="K83" s="35">
        <f t="shared" si="9"/>
        <v>6.9</v>
      </c>
      <c r="L83" s="56" t="str">
        <f t="shared" si="10"/>
        <v>S2</v>
      </c>
      <c r="M83" s="57" t="s">
        <v>2277</v>
      </c>
      <c r="N83" s="57"/>
    </row>
    <row r="84" spans="1:14" x14ac:dyDescent="0.25">
      <c r="A84" s="55" t="s">
        <v>92</v>
      </c>
      <c r="B84" s="55" t="str">
        <f>[1]Patrocinadores!F77</f>
        <v>Privada</v>
      </c>
      <c r="C84" s="55"/>
      <c r="D84" s="37" t="str">
        <f>'[1]Eixo - Porte'!D77</f>
        <v>1</v>
      </c>
      <c r="E84" s="55">
        <f>'[1]Pluralidade de PB'!J77</f>
        <v>1</v>
      </c>
      <c r="F84" s="55">
        <f>[1]População!C77</f>
        <v>1</v>
      </c>
      <c r="G84" s="55">
        <f>[1]Exigível!E77</f>
        <v>1</v>
      </c>
      <c r="H84" s="55">
        <f>[1]Patrocinadores!C77</f>
        <v>3</v>
      </c>
      <c r="I84" s="55">
        <f>'[1]Fluxo Previdencial'!C77</f>
        <v>1</v>
      </c>
      <c r="J84" s="37">
        <f t="shared" si="8"/>
        <v>1.4</v>
      </c>
      <c r="K84" s="35">
        <f t="shared" si="9"/>
        <v>2.4</v>
      </c>
      <c r="L84" s="56" t="str">
        <f t="shared" si="10"/>
        <v>S4</v>
      </c>
      <c r="M84" s="57"/>
      <c r="N84" s="57"/>
    </row>
    <row r="85" spans="1:14" x14ac:dyDescent="0.25">
      <c r="A85" s="55" t="s">
        <v>93</v>
      </c>
      <c r="B85" s="55" t="str">
        <f>[1]Patrocinadores!F78</f>
        <v>Privada</v>
      </c>
      <c r="C85" s="55"/>
      <c r="D85" s="37" t="str">
        <f>'[1]Eixo - Porte'!D78</f>
        <v>2</v>
      </c>
      <c r="E85" s="55">
        <f>'[1]Pluralidade de PB'!J78</f>
        <v>2</v>
      </c>
      <c r="F85" s="55">
        <f>[1]População!C78</f>
        <v>3</v>
      </c>
      <c r="G85" s="55">
        <f>[1]Exigível!E78</f>
        <v>2</v>
      </c>
      <c r="H85" s="55">
        <f>[1]Patrocinadores!C78</f>
        <v>2</v>
      </c>
      <c r="I85" s="55">
        <f>'[1]Fluxo Previdencial'!C78</f>
        <v>3</v>
      </c>
      <c r="J85" s="37">
        <f t="shared" si="8"/>
        <v>2.5</v>
      </c>
      <c r="K85" s="35">
        <f t="shared" si="9"/>
        <v>4.5</v>
      </c>
      <c r="L85" s="56" t="str">
        <f t="shared" si="10"/>
        <v>S3</v>
      </c>
      <c r="M85" s="57"/>
      <c r="N85" s="57"/>
    </row>
    <row r="86" spans="1:14" x14ac:dyDescent="0.25">
      <c r="A86" s="55" t="s">
        <v>94</v>
      </c>
      <c r="B86" s="55" t="str">
        <f>[1]Patrocinadores!F79</f>
        <v>Privada</v>
      </c>
      <c r="C86" s="55"/>
      <c r="D86" s="37" t="str">
        <f>'[1]Eixo - Porte'!D79</f>
        <v>3</v>
      </c>
      <c r="E86" s="55">
        <f>'[1]Pluralidade de PB'!J79</f>
        <v>3</v>
      </c>
      <c r="F86" s="55">
        <f>[1]População!C79</f>
        <v>4</v>
      </c>
      <c r="G86" s="55">
        <f>[1]Exigível!E79</f>
        <v>4</v>
      </c>
      <c r="H86" s="55">
        <f>[1]Patrocinadores!C79</f>
        <v>3</v>
      </c>
      <c r="I86" s="55">
        <f>'[1]Fluxo Previdencial'!C79</f>
        <v>4</v>
      </c>
      <c r="J86" s="37">
        <f t="shared" si="8"/>
        <v>3.7</v>
      </c>
      <c r="K86" s="35">
        <f t="shared" si="9"/>
        <v>6.7</v>
      </c>
      <c r="L86" s="56" t="str">
        <f t="shared" si="10"/>
        <v>S2</v>
      </c>
      <c r="M86" s="57" t="s">
        <v>2277</v>
      </c>
      <c r="N86" s="57"/>
    </row>
    <row r="87" spans="1:14" x14ac:dyDescent="0.25">
      <c r="A87" s="55" t="s">
        <v>95</v>
      </c>
      <c r="B87" s="55" t="str">
        <f>[1]Patrocinadores!F80</f>
        <v>Privada</v>
      </c>
      <c r="C87" s="55"/>
      <c r="D87" s="37" t="str">
        <f>'[1]Eixo - Porte'!D80</f>
        <v>2</v>
      </c>
      <c r="E87" s="55">
        <f>'[1]Pluralidade de PB'!J80</f>
        <v>1</v>
      </c>
      <c r="F87" s="55">
        <f>[1]População!C80</f>
        <v>2</v>
      </c>
      <c r="G87" s="55">
        <f>[1]Exigível!E80</f>
        <v>1</v>
      </c>
      <c r="H87" s="55">
        <f>[1]Patrocinadores!C80</f>
        <v>1</v>
      </c>
      <c r="I87" s="55">
        <f>'[1]Fluxo Previdencial'!C80</f>
        <v>2</v>
      </c>
      <c r="J87" s="37">
        <f t="shared" si="8"/>
        <v>1.5</v>
      </c>
      <c r="K87" s="35">
        <f t="shared" si="9"/>
        <v>3.5</v>
      </c>
      <c r="L87" s="56" t="str">
        <f t="shared" si="10"/>
        <v>S4</v>
      </c>
      <c r="M87" s="57"/>
      <c r="N87" s="57"/>
    </row>
    <row r="88" spans="1:14" x14ac:dyDescent="0.25">
      <c r="A88" s="55" t="s">
        <v>96</v>
      </c>
      <c r="B88" s="55" t="str">
        <f>[1]Patrocinadores!F81</f>
        <v>Privada</v>
      </c>
      <c r="C88" s="55"/>
      <c r="D88" s="37" t="str">
        <f>'[1]Eixo - Porte'!D81</f>
        <v>3</v>
      </c>
      <c r="E88" s="55">
        <f>'[1]Pluralidade de PB'!J81</f>
        <v>2</v>
      </c>
      <c r="F88" s="55">
        <f>[1]População!C81</f>
        <v>2</v>
      </c>
      <c r="G88" s="55">
        <f>[1]Exigível!E81</f>
        <v>4</v>
      </c>
      <c r="H88" s="55">
        <f>[1]Patrocinadores!C81</f>
        <v>2</v>
      </c>
      <c r="I88" s="55">
        <f>'[1]Fluxo Previdencial'!C81</f>
        <v>4</v>
      </c>
      <c r="J88" s="37">
        <f t="shared" si="8"/>
        <v>2.8</v>
      </c>
      <c r="K88" s="35">
        <f t="shared" si="9"/>
        <v>5.8</v>
      </c>
      <c r="L88" s="56" t="str">
        <f t="shared" si="10"/>
        <v>S3</v>
      </c>
      <c r="M88" s="57"/>
      <c r="N88" s="57"/>
    </row>
    <row r="89" spans="1:14" x14ac:dyDescent="0.25">
      <c r="A89" s="55" t="s">
        <v>97</v>
      </c>
      <c r="B89" s="55" t="str">
        <f>[1]Patrocinadores!F82</f>
        <v>Pública Federal</v>
      </c>
      <c r="C89" s="55"/>
      <c r="D89" s="37" t="str">
        <f>'[1]Eixo - Porte'!D82</f>
        <v>2</v>
      </c>
      <c r="E89" s="55">
        <f>'[1]Pluralidade de PB'!J82</f>
        <v>2</v>
      </c>
      <c r="F89" s="55">
        <f>[1]População!C82</f>
        <v>4</v>
      </c>
      <c r="G89" s="55">
        <f>[1]Exigível!E82</f>
        <v>3</v>
      </c>
      <c r="H89" s="55">
        <f>[1]Patrocinadores!C82</f>
        <v>4</v>
      </c>
      <c r="I89" s="55">
        <f>'[1]Fluxo Previdencial'!C82</f>
        <v>3</v>
      </c>
      <c r="J89" s="37">
        <f t="shared" si="8"/>
        <v>3.4</v>
      </c>
      <c r="K89" s="35">
        <f t="shared" si="9"/>
        <v>5.4</v>
      </c>
      <c r="L89" s="56" t="str">
        <f t="shared" si="10"/>
        <v>S3</v>
      </c>
      <c r="M89" s="57"/>
      <c r="N89" s="57"/>
    </row>
    <row r="90" spans="1:14" x14ac:dyDescent="0.25">
      <c r="A90" s="55" t="s">
        <v>98</v>
      </c>
      <c r="B90" s="55" t="str">
        <f>[1]Patrocinadores!F83</f>
        <v>Pública Estadual</v>
      </c>
      <c r="C90" s="55"/>
      <c r="D90" s="37" t="str">
        <f>'[1]Eixo - Porte'!D83</f>
        <v>4</v>
      </c>
      <c r="E90" s="55">
        <f>'[1]Pluralidade de PB'!J83</f>
        <v>3</v>
      </c>
      <c r="F90" s="55">
        <f>[1]População!C83</f>
        <v>4</v>
      </c>
      <c r="G90" s="55">
        <f>[1]Exigível!E83</f>
        <v>3</v>
      </c>
      <c r="H90" s="55">
        <f>[1]Patrocinadores!C83</f>
        <v>4</v>
      </c>
      <c r="I90" s="55">
        <f>'[1]Fluxo Previdencial'!C83</f>
        <v>4</v>
      </c>
      <c r="J90" s="37">
        <f t="shared" si="8"/>
        <v>3.7</v>
      </c>
      <c r="K90" s="35">
        <f t="shared" si="9"/>
        <v>7.7</v>
      </c>
      <c r="L90" s="56" t="str">
        <f t="shared" si="10"/>
        <v>S1</v>
      </c>
      <c r="M90" s="57" t="s">
        <v>2277</v>
      </c>
      <c r="N90" s="57"/>
    </row>
    <row r="91" spans="1:14" x14ac:dyDescent="0.25">
      <c r="A91" s="55" t="s">
        <v>100</v>
      </c>
      <c r="B91" s="55" t="str">
        <f>[1]Patrocinadores!F84</f>
        <v>Privada</v>
      </c>
      <c r="C91" s="55"/>
      <c r="D91" s="37" t="str">
        <f>'[1]Eixo - Porte'!D84</f>
        <v>1</v>
      </c>
      <c r="E91" s="55">
        <f>'[1]Pluralidade de PB'!J84</f>
        <v>2</v>
      </c>
      <c r="F91" s="55">
        <f>[1]População!C84</f>
        <v>1</v>
      </c>
      <c r="G91" s="55">
        <f>[1]Exigível!E84</f>
        <v>1</v>
      </c>
      <c r="H91" s="55">
        <f>[1]Patrocinadores!C84</f>
        <v>3</v>
      </c>
      <c r="I91" s="55">
        <f>'[1]Fluxo Previdencial'!C84</f>
        <v>1</v>
      </c>
      <c r="J91" s="37">
        <f t="shared" si="8"/>
        <v>1.5</v>
      </c>
      <c r="K91" s="35">
        <f t="shared" si="9"/>
        <v>2.5</v>
      </c>
      <c r="L91" s="56" t="str">
        <f t="shared" si="10"/>
        <v>S4</v>
      </c>
      <c r="M91" s="57"/>
      <c r="N91" s="57"/>
    </row>
    <row r="92" spans="1:14" x14ac:dyDescent="0.25">
      <c r="A92" s="55" t="s">
        <v>101</v>
      </c>
      <c r="B92" s="55" t="str">
        <f>[1]Patrocinadores!F85</f>
        <v>Pública Estadual</v>
      </c>
      <c r="C92" s="55" t="s">
        <v>2282</v>
      </c>
      <c r="D92" s="37" t="str">
        <f>'[1]Eixo - Porte'!D85</f>
        <v>1</v>
      </c>
      <c r="E92" s="55">
        <f>'[1]Pluralidade de PB'!J85</f>
        <v>3</v>
      </c>
      <c r="F92" s="55">
        <f>[1]População!C85</f>
        <v>1</v>
      </c>
      <c r="G92" s="55">
        <f>[1]Exigível!E85</f>
        <v>1</v>
      </c>
      <c r="H92" s="55">
        <f>[1]Patrocinadores!C85</f>
        <v>2</v>
      </c>
      <c r="I92" s="55">
        <f>'[1]Fluxo Previdencial'!C85</f>
        <v>1</v>
      </c>
      <c r="J92" s="37">
        <f t="shared" si="8"/>
        <v>1.4</v>
      </c>
      <c r="K92" s="35">
        <f t="shared" si="9"/>
        <v>2.4</v>
      </c>
      <c r="L92" s="56" t="str">
        <f t="shared" si="10"/>
        <v>S4</v>
      </c>
      <c r="M92" s="57"/>
      <c r="N92" s="57"/>
    </row>
    <row r="93" spans="1:14" x14ac:dyDescent="0.25">
      <c r="A93" s="55" t="s">
        <v>102</v>
      </c>
      <c r="B93" s="55" t="str">
        <f>[1]Patrocinadores!F86</f>
        <v>Privada</v>
      </c>
      <c r="C93" s="55"/>
      <c r="D93" s="37" t="str">
        <f>'[1]Eixo - Porte'!D86</f>
        <v>3</v>
      </c>
      <c r="E93" s="55">
        <f>'[1]Pluralidade de PB'!J86</f>
        <v>2</v>
      </c>
      <c r="F93" s="55">
        <f>[1]População!C86</f>
        <v>2</v>
      </c>
      <c r="G93" s="55">
        <f>[1]Exigível!E86</f>
        <v>4</v>
      </c>
      <c r="H93" s="55">
        <f>[1]Patrocinadores!C86</f>
        <v>3</v>
      </c>
      <c r="I93" s="55">
        <f>'[1]Fluxo Previdencial'!C86</f>
        <v>4</v>
      </c>
      <c r="J93" s="37">
        <f t="shared" si="8"/>
        <v>3</v>
      </c>
      <c r="K93" s="35">
        <f t="shared" si="9"/>
        <v>6</v>
      </c>
      <c r="L93" s="56" t="str">
        <f t="shared" si="10"/>
        <v>S2</v>
      </c>
      <c r="M93" s="57"/>
      <c r="N93" s="57"/>
    </row>
    <row r="94" spans="1:14" x14ac:dyDescent="0.25">
      <c r="A94" s="55" t="s">
        <v>103</v>
      </c>
      <c r="B94" s="55" t="str">
        <f>[1]Patrocinadores!F87</f>
        <v>Pública Estadual</v>
      </c>
      <c r="C94" s="55"/>
      <c r="D94" s="37" t="str">
        <f>'[1]Eixo - Porte'!D87</f>
        <v>1</v>
      </c>
      <c r="E94" s="55">
        <f>'[1]Pluralidade de PB'!J87</f>
        <v>1</v>
      </c>
      <c r="F94" s="55">
        <f>[1]População!C87</f>
        <v>1</v>
      </c>
      <c r="G94" s="55">
        <f>[1]Exigível!E87</f>
        <v>1</v>
      </c>
      <c r="H94" s="55">
        <f>[1]Patrocinadores!C87</f>
        <v>2</v>
      </c>
      <c r="I94" s="55">
        <f>'[1]Fluxo Previdencial'!C87</f>
        <v>1</v>
      </c>
      <c r="J94" s="37">
        <f t="shared" si="8"/>
        <v>1.2</v>
      </c>
      <c r="K94" s="35">
        <f t="shared" si="9"/>
        <v>2.2000000000000002</v>
      </c>
      <c r="L94" s="56" t="str">
        <f t="shared" si="10"/>
        <v>S4</v>
      </c>
      <c r="M94" s="57"/>
      <c r="N94" s="57"/>
    </row>
    <row r="95" spans="1:14" x14ac:dyDescent="0.25">
      <c r="A95" s="55" t="s">
        <v>104</v>
      </c>
      <c r="B95" s="55" t="str">
        <f>[1]Patrocinadores!F88</f>
        <v>Pública Federal</v>
      </c>
      <c r="C95" s="55"/>
      <c r="D95" s="37" t="str">
        <f>'[1]Eixo - Porte'!D88</f>
        <v>4</v>
      </c>
      <c r="E95" s="55">
        <f>'[1]Pluralidade de PB'!J88</f>
        <v>2</v>
      </c>
      <c r="F95" s="55">
        <f>[1]População!C88</f>
        <v>4</v>
      </c>
      <c r="G95" s="55">
        <f>[1]Exigível!E88</f>
        <v>4</v>
      </c>
      <c r="H95" s="55">
        <f>[1]Patrocinadores!C88</f>
        <v>2</v>
      </c>
      <c r="I95" s="55">
        <f>'[1]Fluxo Previdencial'!C88</f>
        <v>4</v>
      </c>
      <c r="J95" s="37">
        <f t="shared" si="8"/>
        <v>3.4</v>
      </c>
      <c r="K95" s="35">
        <f t="shared" si="9"/>
        <v>7.4</v>
      </c>
      <c r="L95" s="56" t="str">
        <f t="shared" si="10"/>
        <v>S1</v>
      </c>
      <c r="M95" s="57" t="s">
        <v>2277</v>
      </c>
      <c r="N95" s="57"/>
    </row>
    <row r="96" spans="1:14" x14ac:dyDescent="0.25">
      <c r="A96" s="55" t="s">
        <v>105</v>
      </c>
      <c r="B96" s="55" t="str">
        <f>[1]Patrocinadores!F89</f>
        <v>Privada</v>
      </c>
      <c r="C96" s="55"/>
      <c r="D96" s="37" t="str">
        <f>'[1]Eixo - Porte'!D89</f>
        <v>4</v>
      </c>
      <c r="E96" s="55">
        <f>'[1]Pluralidade de PB'!J89</f>
        <v>4</v>
      </c>
      <c r="F96" s="55">
        <f>[1]População!C89</f>
        <v>4</v>
      </c>
      <c r="G96" s="55">
        <f>[1]Exigível!E89</f>
        <v>4</v>
      </c>
      <c r="H96" s="55">
        <f>[1]Patrocinadores!C89</f>
        <v>4</v>
      </c>
      <c r="I96" s="55">
        <f>'[1]Fluxo Previdencial'!C89</f>
        <v>4</v>
      </c>
      <c r="J96" s="37">
        <f t="shared" si="8"/>
        <v>4</v>
      </c>
      <c r="K96" s="35">
        <f t="shared" si="9"/>
        <v>8</v>
      </c>
      <c r="L96" s="56" t="str">
        <f t="shared" si="10"/>
        <v>S1</v>
      </c>
      <c r="M96" s="57" t="s">
        <v>2277</v>
      </c>
      <c r="N96" s="57"/>
    </row>
    <row r="97" spans="1:14" x14ac:dyDescent="0.25">
      <c r="A97" s="55" t="s">
        <v>106</v>
      </c>
      <c r="B97" s="55" t="str">
        <f>[1]Patrocinadores!F90</f>
        <v>Privada</v>
      </c>
      <c r="C97" s="55"/>
      <c r="D97" s="37" t="str">
        <f>'[1]Eixo - Porte'!D90</f>
        <v>1</v>
      </c>
      <c r="E97" s="55">
        <f>'[1]Pluralidade de PB'!J90</f>
        <v>1</v>
      </c>
      <c r="F97" s="55">
        <f>[1]População!C90</f>
        <v>1</v>
      </c>
      <c r="G97" s="55">
        <f>[1]Exigível!E90</f>
        <v>1</v>
      </c>
      <c r="H97" s="55">
        <f>[1]Patrocinadores!C90</f>
        <v>2</v>
      </c>
      <c r="I97" s="55">
        <f>'[1]Fluxo Previdencial'!C90</f>
        <v>1</v>
      </c>
      <c r="J97" s="37">
        <f t="shared" si="8"/>
        <v>1.2</v>
      </c>
      <c r="K97" s="35">
        <f t="shared" si="9"/>
        <v>2.2000000000000002</v>
      </c>
      <c r="L97" s="56" t="str">
        <f t="shared" si="10"/>
        <v>S4</v>
      </c>
      <c r="M97" s="57"/>
      <c r="N97" s="57"/>
    </row>
    <row r="98" spans="1:14" x14ac:dyDescent="0.25">
      <c r="A98" s="55" t="s">
        <v>107</v>
      </c>
      <c r="B98" s="55" t="str">
        <f>[1]Patrocinadores!F91</f>
        <v>Pública Estadual</v>
      </c>
      <c r="C98" s="55"/>
      <c r="D98" s="37" t="str">
        <f>'[1]Eixo - Porte'!D91</f>
        <v>3</v>
      </c>
      <c r="E98" s="55">
        <f>'[1]Pluralidade de PB'!J91</f>
        <v>3</v>
      </c>
      <c r="F98" s="55">
        <f>[1]População!C91</f>
        <v>4</v>
      </c>
      <c r="G98" s="55">
        <f>[1]Exigível!E91</f>
        <v>3</v>
      </c>
      <c r="H98" s="55">
        <f>[1]Patrocinadores!C91</f>
        <v>4</v>
      </c>
      <c r="I98" s="55">
        <f>'[1]Fluxo Previdencial'!C91</f>
        <v>4</v>
      </c>
      <c r="J98" s="37">
        <f t="shared" si="8"/>
        <v>3.7</v>
      </c>
      <c r="K98" s="35">
        <f t="shared" si="9"/>
        <v>6.7</v>
      </c>
      <c r="L98" s="56" t="str">
        <f t="shared" si="10"/>
        <v>S2</v>
      </c>
      <c r="M98" s="57" t="s">
        <v>2277</v>
      </c>
      <c r="N98" s="57"/>
    </row>
    <row r="99" spans="1:14" x14ac:dyDescent="0.25">
      <c r="A99" s="55" t="s">
        <v>108</v>
      </c>
      <c r="B99" s="55" t="str">
        <f>[1]Patrocinadores!F92</f>
        <v>Pública Estadual</v>
      </c>
      <c r="C99" s="55"/>
      <c r="D99" s="37" t="str">
        <f>'[1]Eixo - Porte'!D92</f>
        <v>2</v>
      </c>
      <c r="E99" s="55">
        <f>'[1]Pluralidade de PB'!J92</f>
        <v>1</v>
      </c>
      <c r="F99" s="55">
        <f>[1]População!C92</f>
        <v>3</v>
      </c>
      <c r="G99" s="55">
        <f>[1]Exigível!E92</f>
        <v>4</v>
      </c>
      <c r="H99" s="55">
        <f>[1]Patrocinadores!C92</f>
        <v>2</v>
      </c>
      <c r="I99" s="55">
        <f>'[1]Fluxo Previdencial'!C92</f>
        <v>4</v>
      </c>
      <c r="J99" s="37">
        <f t="shared" si="8"/>
        <v>3</v>
      </c>
      <c r="K99" s="35">
        <f t="shared" si="9"/>
        <v>5</v>
      </c>
      <c r="L99" s="56" t="str">
        <f t="shared" si="10"/>
        <v>S3</v>
      </c>
      <c r="M99" s="57"/>
      <c r="N99" s="57"/>
    </row>
    <row r="100" spans="1:14" x14ac:dyDescent="0.25">
      <c r="A100" s="55" t="s">
        <v>109</v>
      </c>
      <c r="B100" s="55" t="str">
        <f>[1]Patrocinadores!F93</f>
        <v>Pública Estadual</v>
      </c>
      <c r="C100" s="55"/>
      <c r="D100" s="37" t="str">
        <f>'[1]Eixo - Porte'!D93</f>
        <v>3</v>
      </c>
      <c r="E100" s="55">
        <f>'[1]Pluralidade de PB'!J93</f>
        <v>3</v>
      </c>
      <c r="F100" s="55">
        <f>[1]População!C93</f>
        <v>3</v>
      </c>
      <c r="G100" s="55">
        <f>[1]Exigível!E93</f>
        <v>4</v>
      </c>
      <c r="H100" s="55">
        <f>[1]Patrocinadores!C93</f>
        <v>4</v>
      </c>
      <c r="I100" s="55">
        <f>'[1]Fluxo Previdencial'!C93</f>
        <v>4</v>
      </c>
      <c r="J100" s="37">
        <f t="shared" si="8"/>
        <v>3.6</v>
      </c>
      <c r="K100" s="35">
        <f t="shared" si="9"/>
        <v>6.6</v>
      </c>
      <c r="L100" s="56" t="str">
        <f t="shared" si="10"/>
        <v>S2</v>
      </c>
      <c r="M100" s="57"/>
      <c r="N100" s="57"/>
    </row>
    <row r="101" spans="1:14" x14ac:dyDescent="0.25">
      <c r="A101" s="55" t="s">
        <v>110</v>
      </c>
      <c r="B101" s="55" t="str">
        <f>[1]Patrocinadores!F94</f>
        <v>Privada</v>
      </c>
      <c r="C101" s="55"/>
      <c r="D101" s="37" t="str">
        <f>'[1]Eixo - Porte'!D94</f>
        <v>2</v>
      </c>
      <c r="E101" s="55">
        <f>'[1]Pluralidade de PB'!J94</f>
        <v>1</v>
      </c>
      <c r="F101" s="55">
        <f>[1]População!C94</f>
        <v>3</v>
      </c>
      <c r="G101" s="55">
        <f>[1]Exigível!E94</f>
        <v>1</v>
      </c>
      <c r="H101" s="55">
        <f>[1]Patrocinadores!C94</f>
        <v>3</v>
      </c>
      <c r="I101" s="55">
        <f>'[1]Fluxo Previdencial'!C94</f>
        <v>3</v>
      </c>
      <c r="J101" s="37">
        <f t="shared" si="8"/>
        <v>2.4</v>
      </c>
      <c r="K101" s="35">
        <f t="shared" si="9"/>
        <v>4.4000000000000004</v>
      </c>
      <c r="L101" s="56" t="str">
        <f t="shared" si="10"/>
        <v>S3</v>
      </c>
      <c r="M101" s="57"/>
      <c r="N101" s="57"/>
    </row>
    <row r="102" spans="1:14" x14ac:dyDescent="0.25">
      <c r="A102" s="55" t="s">
        <v>111</v>
      </c>
      <c r="B102" s="55" t="str">
        <f>[1]Patrocinadores!F95</f>
        <v>Pública Estadual</v>
      </c>
      <c r="C102" s="55"/>
      <c r="D102" s="37" t="str">
        <f>'[1]Eixo - Porte'!D95</f>
        <v>2</v>
      </c>
      <c r="E102" s="55">
        <f>'[1]Pluralidade de PB'!J95</f>
        <v>2</v>
      </c>
      <c r="F102" s="55">
        <f>[1]População!C95</f>
        <v>3</v>
      </c>
      <c r="G102" s="55">
        <f>[1]Exigível!E95</f>
        <v>4</v>
      </c>
      <c r="H102" s="55">
        <f>[1]Patrocinadores!C95</f>
        <v>2</v>
      </c>
      <c r="I102" s="55">
        <f>'[1]Fluxo Previdencial'!C95</f>
        <v>3</v>
      </c>
      <c r="J102" s="37">
        <f t="shared" si="8"/>
        <v>2.9</v>
      </c>
      <c r="K102" s="35">
        <f t="shared" si="9"/>
        <v>4.9000000000000004</v>
      </c>
      <c r="L102" s="56" t="str">
        <f t="shared" si="10"/>
        <v>S3</v>
      </c>
      <c r="M102" s="57"/>
      <c r="N102" s="57"/>
    </row>
    <row r="103" spans="1:14" x14ac:dyDescent="0.25">
      <c r="A103" s="55" t="s">
        <v>112</v>
      </c>
      <c r="B103" s="55" t="str">
        <f>[1]Patrocinadores!F96</f>
        <v>Privada</v>
      </c>
      <c r="C103" s="55"/>
      <c r="D103" s="37" t="str">
        <f>'[1]Eixo - Porte'!D96</f>
        <v>3</v>
      </c>
      <c r="E103" s="55">
        <f>'[1]Pluralidade de PB'!J96</f>
        <v>2</v>
      </c>
      <c r="F103" s="55">
        <f>[1]População!C96</f>
        <v>3</v>
      </c>
      <c r="G103" s="55">
        <f>[1]Exigível!E96</f>
        <v>2</v>
      </c>
      <c r="H103" s="55">
        <f>[1]Patrocinadores!C96</f>
        <v>3</v>
      </c>
      <c r="I103" s="55">
        <f>'[1]Fluxo Previdencial'!C96</f>
        <v>4</v>
      </c>
      <c r="J103" s="37">
        <f t="shared" si="8"/>
        <v>2.9</v>
      </c>
      <c r="K103" s="35">
        <f t="shared" si="9"/>
        <v>5.9</v>
      </c>
      <c r="L103" s="56" t="str">
        <f t="shared" si="10"/>
        <v>S3</v>
      </c>
      <c r="M103" s="57"/>
      <c r="N103" s="57"/>
    </row>
    <row r="104" spans="1:14" x14ac:dyDescent="0.25">
      <c r="A104" s="55" t="s">
        <v>113</v>
      </c>
      <c r="B104" s="55" t="str">
        <f>[1]Patrocinadores!F97</f>
        <v>Pública Federal</v>
      </c>
      <c r="C104" s="55" t="s">
        <v>2282</v>
      </c>
      <c r="D104" s="37" t="str">
        <f>'[1]Eixo - Porte'!D97</f>
        <v>3</v>
      </c>
      <c r="E104" s="55">
        <f>'[1]Pluralidade de PB'!J97</f>
        <v>1</v>
      </c>
      <c r="F104" s="55">
        <f>[1]População!C97</f>
        <v>4</v>
      </c>
      <c r="G104" s="55">
        <f>[1]Exigível!E97</f>
        <v>3</v>
      </c>
      <c r="H104" s="55">
        <f>[1]Patrocinadores!C97</f>
        <v>4</v>
      </c>
      <c r="I104" s="55">
        <f>'[1]Fluxo Previdencial'!C97</f>
        <v>4</v>
      </c>
      <c r="J104" s="37">
        <f t="shared" si="8"/>
        <v>3.5</v>
      </c>
      <c r="K104" s="35">
        <f t="shared" si="9"/>
        <v>6.5</v>
      </c>
      <c r="L104" s="56" t="str">
        <f t="shared" si="10"/>
        <v>S2</v>
      </c>
      <c r="M104" s="57" t="s">
        <v>2277</v>
      </c>
      <c r="N104" s="57"/>
    </row>
    <row r="105" spans="1:14" x14ac:dyDescent="0.25">
      <c r="A105" s="55" t="s">
        <v>114</v>
      </c>
      <c r="B105" s="55" t="str">
        <f>[1]Patrocinadores!F98</f>
        <v>Pública Federal</v>
      </c>
      <c r="C105" s="55" t="s">
        <v>2282</v>
      </c>
      <c r="D105" s="37" t="str">
        <f>'[1]Eixo - Porte'!D98</f>
        <v>3</v>
      </c>
      <c r="E105" s="55">
        <f>'[1]Pluralidade de PB'!J98</f>
        <v>1</v>
      </c>
      <c r="F105" s="55">
        <f>[1]População!C98</f>
        <v>4</v>
      </c>
      <c r="G105" s="55">
        <f>[1]Exigível!E98</f>
        <v>3</v>
      </c>
      <c r="H105" s="55">
        <f>[1]Patrocinadores!C98</f>
        <v>4</v>
      </c>
      <c r="I105" s="55">
        <f>'[1]Fluxo Previdencial'!C98</f>
        <v>4</v>
      </c>
      <c r="J105" s="37">
        <f t="shared" si="8"/>
        <v>3.5</v>
      </c>
      <c r="K105" s="35">
        <f t="shared" si="9"/>
        <v>6.5</v>
      </c>
      <c r="L105" s="56" t="str">
        <f t="shared" si="10"/>
        <v>S2</v>
      </c>
      <c r="M105" s="57" t="s">
        <v>2277</v>
      </c>
      <c r="N105" s="57"/>
    </row>
    <row r="106" spans="1:14" x14ac:dyDescent="0.25">
      <c r="A106" s="55" t="s">
        <v>115</v>
      </c>
      <c r="B106" s="55" t="str">
        <f>[1]Patrocinadores!F99</f>
        <v>Privada</v>
      </c>
      <c r="C106" s="55"/>
      <c r="D106" s="37" t="str">
        <f>'[1]Eixo - Porte'!D99</f>
        <v>2</v>
      </c>
      <c r="E106" s="55">
        <f>'[1]Pluralidade de PB'!J99</f>
        <v>1</v>
      </c>
      <c r="F106" s="55">
        <f>[1]População!C99</f>
        <v>4</v>
      </c>
      <c r="G106" s="55">
        <f>[1]Exigível!E99</f>
        <v>3</v>
      </c>
      <c r="H106" s="55">
        <f>[1]Patrocinadores!C99</f>
        <v>4</v>
      </c>
      <c r="I106" s="55">
        <f>'[1]Fluxo Previdencial'!C99</f>
        <v>3</v>
      </c>
      <c r="J106" s="37">
        <f t="shared" si="8"/>
        <v>3.3</v>
      </c>
      <c r="K106" s="35">
        <f t="shared" si="9"/>
        <v>5.3</v>
      </c>
      <c r="L106" s="56" t="str">
        <f t="shared" si="10"/>
        <v>S3</v>
      </c>
      <c r="M106" s="57"/>
      <c r="N106" s="57"/>
    </row>
    <row r="107" spans="1:14" x14ac:dyDescent="0.25">
      <c r="A107" s="55" t="s">
        <v>116</v>
      </c>
      <c r="B107" s="55" t="str">
        <f>[1]Patrocinadores!F100</f>
        <v>Privada</v>
      </c>
      <c r="C107" s="55"/>
      <c r="D107" s="37" t="str">
        <f>'[1]Eixo - Porte'!D100</f>
        <v>3</v>
      </c>
      <c r="E107" s="55">
        <f>'[1]Pluralidade de PB'!J100</f>
        <v>3</v>
      </c>
      <c r="F107" s="55">
        <f>[1]População!C100</f>
        <v>3</v>
      </c>
      <c r="G107" s="55">
        <f>[1]Exigível!E100</f>
        <v>2</v>
      </c>
      <c r="H107" s="55">
        <f>[1]Patrocinadores!C100</f>
        <v>3</v>
      </c>
      <c r="I107" s="55">
        <f>'[1]Fluxo Previdencial'!C100</f>
        <v>4</v>
      </c>
      <c r="J107" s="37">
        <f t="shared" si="8"/>
        <v>3</v>
      </c>
      <c r="K107" s="35">
        <f t="shared" si="9"/>
        <v>6</v>
      </c>
      <c r="L107" s="56" t="str">
        <f t="shared" si="10"/>
        <v>S2</v>
      </c>
      <c r="M107" s="57"/>
      <c r="N107" s="57"/>
    </row>
    <row r="108" spans="1:14" x14ac:dyDescent="0.25">
      <c r="A108" s="55" t="s">
        <v>117</v>
      </c>
      <c r="B108" s="55" t="str">
        <f>[1]Patrocinadores!F101</f>
        <v>Pública Estadual</v>
      </c>
      <c r="C108" s="55"/>
      <c r="D108" s="37" t="str">
        <f>'[1]Eixo - Porte'!D101</f>
        <v>2</v>
      </c>
      <c r="E108" s="55">
        <f>'[1]Pluralidade de PB'!J101</f>
        <v>2</v>
      </c>
      <c r="F108" s="55">
        <f>[1]População!C101</f>
        <v>3</v>
      </c>
      <c r="G108" s="55">
        <f>[1]Exigível!E101</f>
        <v>4</v>
      </c>
      <c r="H108" s="55">
        <f>[1]Patrocinadores!C101</f>
        <v>4</v>
      </c>
      <c r="I108" s="55">
        <f>'[1]Fluxo Previdencial'!C101</f>
        <v>3</v>
      </c>
      <c r="J108" s="37">
        <f t="shared" si="8"/>
        <v>3.3</v>
      </c>
      <c r="K108" s="35">
        <f t="shared" si="9"/>
        <v>5.3</v>
      </c>
      <c r="L108" s="56" t="str">
        <f t="shared" si="10"/>
        <v>S3</v>
      </c>
      <c r="M108" s="57"/>
      <c r="N108" s="57"/>
    </row>
    <row r="109" spans="1:14" x14ac:dyDescent="0.25">
      <c r="A109" s="55" t="s">
        <v>118</v>
      </c>
      <c r="B109" s="55" t="str">
        <f>[1]Patrocinadores!F102</f>
        <v>Pública Federal</v>
      </c>
      <c r="C109" s="55"/>
      <c r="D109" s="37" t="str">
        <f>'[1]Eixo - Porte'!D102</f>
        <v>3</v>
      </c>
      <c r="E109" s="55">
        <f>'[1]Pluralidade de PB'!J102</f>
        <v>1</v>
      </c>
      <c r="F109" s="55">
        <f>[1]População!C102</f>
        <v>3</v>
      </c>
      <c r="G109" s="55">
        <f>[1]Exigível!E102</f>
        <v>4</v>
      </c>
      <c r="H109" s="55">
        <f>[1]Patrocinadores!C102</f>
        <v>3</v>
      </c>
      <c r="I109" s="55">
        <f>'[1]Fluxo Previdencial'!C102</f>
        <v>3</v>
      </c>
      <c r="J109" s="37">
        <f t="shared" si="8"/>
        <v>3</v>
      </c>
      <c r="K109" s="35">
        <f t="shared" si="9"/>
        <v>6</v>
      </c>
      <c r="L109" s="56" t="str">
        <f t="shared" si="10"/>
        <v>S2</v>
      </c>
      <c r="M109" s="57"/>
      <c r="N109" s="57"/>
    </row>
    <row r="110" spans="1:14" x14ac:dyDescent="0.25">
      <c r="A110" s="55" t="s">
        <v>119</v>
      </c>
      <c r="B110" s="55" t="str">
        <f>[1]Patrocinadores!F103</f>
        <v>Privada</v>
      </c>
      <c r="C110" s="55"/>
      <c r="D110" s="37" t="str">
        <f>'[1]Eixo - Porte'!D103</f>
        <v>1</v>
      </c>
      <c r="E110" s="55">
        <f>'[1]Pluralidade de PB'!J103</f>
        <v>2</v>
      </c>
      <c r="F110" s="55">
        <f>[1]População!C103</f>
        <v>3</v>
      </c>
      <c r="G110" s="55">
        <f>[1]Exigível!E103</f>
        <v>1</v>
      </c>
      <c r="H110" s="55">
        <f>[1]Patrocinadores!C103</f>
        <v>4</v>
      </c>
      <c r="I110" s="55">
        <f>'[1]Fluxo Previdencial'!C103</f>
        <v>2</v>
      </c>
      <c r="J110" s="37">
        <f t="shared" si="8"/>
        <v>2.5</v>
      </c>
      <c r="K110" s="35">
        <f t="shared" si="9"/>
        <v>3.5</v>
      </c>
      <c r="L110" s="56" t="str">
        <f t="shared" si="10"/>
        <v>S4</v>
      </c>
      <c r="M110" s="57"/>
      <c r="N110" s="57"/>
    </row>
    <row r="111" spans="1:14" x14ac:dyDescent="0.25">
      <c r="A111" s="55" t="s">
        <v>120</v>
      </c>
      <c r="B111" s="55" t="str">
        <f>[1]Patrocinadores!F104</f>
        <v>Privada</v>
      </c>
      <c r="C111" s="55"/>
      <c r="D111" s="37" t="str">
        <f>'[1]Eixo - Porte'!D104</f>
        <v>2</v>
      </c>
      <c r="E111" s="55">
        <f>'[1]Pluralidade de PB'!J104</f>
        <v>1</v>
      </c>
      <c r="F111" s="55">
        <f>[1]População!C104</f>
        <v>1</v>
      </c>
      <c r="G111" s="55">
        <f>[1]Exigível!E104</f>
        <v>4</v>
      </c>
      <c r="H111" s="55">
        <f>[1]Patrocinadores!C104</f>
        <v>1</v>
      </c>
      <c r="I111" s="55">
        <f>'[1]Fluxo Previdencial'!C104</f>
        <v>2</v>
      </c>
      <c r="J111" s="37">
        <f t="shared" si="8"/>
        <v>1.8</v>
      </c>
      <c r="K111" s="35">
        <f t="shared" si="9"/>
        <v>3.8</v>
      </c>
      <c r="L111" s="56" t="str">
        <f t="shared" si="10"/>
        <v>S4</v>
      </c>
      <c r="M111" s="57"/>
      <c r="N111" s="57"/>
    </row>
    <row r="112" spans="1:14" x14ac:dyDescent="0.25">
      <c r="A112" s="55" t="s">
        <v>121</v>
      </c>
      <c r="B112" s="55" t="str">
        <f>[1]Patrocinadores!F105</f>
        <v>Privada</v>
      </c>
      <c r="C112" s="55"/>
      <c r="D112" s="37" t="str">
        <f>'[1]Eixo - Porte'!D105</f>
        <v>1</v>
      </c>
      <c r="E112" s="55">
        <f>'[1]Pluralidade de PB'!J105</f>
        <v>1</v>
      </c>
      <c r="F112" s="55">
        <f>[1]População!C105</f>
        <v>1</v>
      </c>
      <c r="G112" s="55">
        <f>[1]Exigível!E105</f>
        <v>2</v>
      </c>
      <c r="H112" s="55">
        <f>[1]Patrocinadores!C105</f>
        <v>1</v>
      </c>
      <c r="I112" s="55">
        <f>'[1]Fluxo Previdencial'!C105</f>
        <v>2</v>
      </c>
      <c r="J112" s="37">
        <f t="shared" si="8"/>
        <v>1.4</v>
      </c>
      <c r="K112" s="35">
        <f t="shared" si="9"/>
        <v>2.4</v>
      </c>
      <c r="L112" s="56" t="str">
        <f t="shared" si="10"/>
        <v>S4</v>
      </c>
      <c r="M112" s="57"/>
      <c r="N112" s="57"/>
    </row>
    <row r="113" spans="1:14" x14ac:dyDescent="0.25">
      <c r="A113" s="55" t="s">
        <v>122</v>
      </c>
      <c r="B113" s="55" t="str">
        <f>[1]Patrocinadores!F106</f>
        <v>Privada</v>
      </c>
      <c r="C113" s="55"/>
      <c r="D113" s="37" t="str">
        <f>'[1]Eixo - Porte'!D106</f>
        <v>2</v>
      </c>
      <c r="E113" s="55">
        <f>'[1]Pluralidade de PB'!J106</f>
        <v>2</v>
      </c>
      <c r="F113" s="55">
        <f>[1]População!C106</f>
        <v>3</v>
      </c>
      <c r="G113" s="55">
        <f>[1]Exigível!E106</f>
        <v>2</v>
      </c>
      <c r="H113" s="55">
        <f>[1]Patrocinadores!C106</f>
        <v>4</v>
      </c>
      <c r="I113" s="55">
        <f>'[1]Fluxo Previdencial'!C106</f>
        <v>3</v>
      </c>
      <c r="J113" s="37">
        <f t="shared" si="8"/>
        <v>2.9</v>
      </c>
      <c r="K113" s="35">
        <f t="shared" si="9"/>
        <v>4.9000000000000004</v>
      </c>
      <c r="L113" s="56" t="str">
        <f t="shared" si="10"/>
        <v>S3</v>
      </c>
      <c r="M113" s="57"/>
      <c r="N113" s="57"/>
    </row>
    <row r="114" spans="1:14" x14ac:dyDescent="0.25">
      <c r="A114" s="55" t="s">
        <v>123</v>
      </c>
      <c r="B114" s="55" t="str">
        <f>[1]Patrocinadores!F107</f>
        <v>Pública Federal</v>
      </c>
      <c r="C114" s="55"/>
      <c r="D114" s="37" t="str">
        <f>'[1]Eixo - Porte'!D107</f>
        <v>1</v>
      </c>
      <c r="E114" s="55">
        <f>'[1]Pluralidade de PB'!J107</f>
        <v>1</v>
      </c>
      <c r="F114" s="55">
        <f>[1]População!C107</f>
        <v>1</v>
      </c>
      <c r="G114" s="55">
        <f>[1]Exigível!E107</f>
        <v>4</v>
      </c>
      <c r="H114" s="55">
        <f>[1]Patrocinadores!C107</f>
        <v>2</v>
      </c>
      <c r="I114" s="55">
        <f>'[1]Fluxo Previdencial'!C107</f>
        <v>2</v>
      </c>
      <c r="J114" s="37">
        <f t="shared" si="8"/>
        <v>2</v>
      </c>
      <c r="K114" s="35">
        <f t="shared" si="9"/>
        <v>3</v>
      </c>
      <c r="L114" s="56" t="str">
        <f t="shared" si="10"/>
        <v>S4</v>
      </c>
      <c r="M114" s="57"/>
      <c r="N114" s="57"/>
    </row>
    <row r="115" spans="1:14" x14ac:dyDescent="0.25">
      <c r="A115" s="55" t="s">
        <v>124</v>
      </c>
      <c r="B115" s="55" t="str">
        <f>[1]Patrocinadores!F108</f>
        <v>Privada</v>
      </c>
      <c r="C115" s="55"/>
      <c r="D115" s="37" t="str">
        <f>'[1]Eixo - Porte'!D108</f>
        <v>3</v>
      </c>
      <c r="E115" s="55">
        <f>'[1]Pluralidade de PB'!J108</f>
        <v>2</v>
      </c>
      <c r="F115" s="55">
        <f>[1]População!C108</f>
        <v>4</v>
      </c>
      <c r="G115" s="55">
        <f>[1]Exigível!E108</f>
        <v>4</v>
      </c>
      <c r="H115" s="55">
        <f>[1]Patrocinadores!C108</f>
        <v>4</v>
      </c>
      <c r="I115" s="55">
        <f>'[1]Fluxo Previdencial'!C108</f>
        <v>4</v>
      </c>
      <c r="J115" s="37">
        <f t="shared" si="8"/>
        <v>3.8</v>
      </c>
      <c r="K115" s="35">
        <f t="shared" si="9"/>
        <v>6.8</v>
      </c>
      <c r="L115" s="56" t="str">
        <f t="shared" si="10"/>
        <v>S2</v>
      </c>
      <c r="M115" s="57"/>
      <c r="N115" s="57"/>
    </row>
    <row r="116" spans="1:14" x14ac:dyDescent="0.25">
      <c r="A116" s="55" t="s">
        <v>125</v>
      </c>
      <c r="B116" s="55" t="str">
        <f>[1]Patrocinadores!F109</f>
        <v>Privada</v>
      </c>
      <c r="C116" s="55"/>
      <c r="D116" s="37" t="str">
        <f>'[1]Eixo - Porte'!D109</f>
        <v>2</v>
      </c>
      <c r="E116" s="55">
        <f>'[1]Pluralidade de PB'!J109</f>
        <v>3</v>
      </c>
      <c r="F116" s="55">
        <f>[1]População!C109</f>
        <v>3</v>
      </c>
      <c r="G116" s="55">
        <f>[1]Exigível!E109</f>
        <v>1</v>
      </c>
      <c r="H116" s="55">
        <f>[1]Patrocinadores!C109</f>
        <v>4</v>
      </c>
      <c r="I116" s="55">
        <f>'[1]Fluxo Previdencial'!C109</f>
        <v>3</v>
      </c>
      <c r="J116" s="37">
        <f t="shared" si="8"/>
        <v>2.8</v>
      </c>
      <c r="K116" s="35">
        <f t="shared" si="9"/>
        <v>4.8</v>
      </c>
      <c r="L116" s="56" t="str">
        <f t="shared" si="10"/>
        <v>S3</v>
      </c>
      <c r="M116" s="57"/>
      <c r="N116" s="57"/>
    </row>
    <row r="117" spans="1:14" x14ac:dyDescent="0.25">
      <c r="A117" s="55" t="s">
        <v>126</v>
      </c>
      <c r="B117" s="55" t="str">
        <f>[1]Patrocinadores!F110</f>
        <v>Privada</v>
      </c>
      <c r="C117" s="55"/>
      <c r="D117" s="37" t="str">
        <f>'[1]Eixo - Porte'!D110</f>
        <v>3</v>
      </c>
      <c r="E117" s="55">
        <f>'[1]Pluralidade de PB'!J110</f>
        <v>2</v>
      </c>
      <c r="F117" s="55">
        <f>[1]População!C110</f>
        <v>3</v>
      </c>
      <c r="G117" s="55">
        <f>[1]Exigível!E110</f>
        <v>3</v>
      </c>
      <c r="H117" s="55">
        <f>[1]Patrocinadores!C110</f>
        <v>2</v>
      </c>
      <c r="I117" s="55">
        <f>'[1]Fluxo Previdencial'!C110</f>
        <v>4</v>
      </c>
      <c r="J117" s="37">
        <f t="shared" si="8"/>
        <v>2.9</v>
      </c>
      <c r="K117" s="35">
        <f t="shared" si="9"/>
        <v>5.9</v>
      </c>
      <c r="L117" s="56" t="str">
        <f t="shared" si="10"/>
        <v>S3</v>
      </c>
      <c r="M117" s="57"/>
      <c r="N117" s="57"/>
    </row>
    <row r="118" spans="1:14" x14ac:dyDescent="0.25">
      <c r="A118" s="55" t="s">
        <v>127</v>
      </c>
      <c r="B118" s="55" t="str">
        <f>[1]Patrocinadores!F111</f>
        <v>Privada</v>
      </c>
      <c r="C118" s="55"/>
      <c r="D118" s="37" t="str">
        <f>'[1]Eixo - Porte'!D111</f>
        <v>3</v>
      </c>
      <c r="E118" s="55">
        <f>'[1]Pluralidade de PB'!J111</f>
        <v>4</v>
      </c>
      <c r="F118" s="55">
        <f>[1]População!C111</f>
        <v>4</v>
      </c>
      <c r="G118" s="55">
        <f>[1]Exigível!E111</f>
        <v>4</v>
      </c>
      <c r="H118" s="55">
        <f>[1]Patrocinadores!C111</f>
        <v>4</v>
      </c>
      <c r="I118" s="55">
        <f>'[1]Fluxo Previdencial'!C111</f>
        <v>4</v>
      </c>
      <c r="J118" s="37">
        <f t="shared" si="8"/>
        <v>4</v>
      </c>
      <c r="K118" s="35">
        <f t="shared" si="9"/>
        <v>7</v>
      </c>
      <c r="L118" s="56" t="str">
        <f t="shared" si="10"/>
        <v>S2</v>
      </c>
      <c r="M118" s="57"/>
      <c r="N118" s="57"/>
    </row>
    <row r="119" spans="1:14" x14ac:dyDescent="0.25">
      <c r="A119" s="55" t="s">
        <v>128</v>
      </c>
      <c r="B119" s="55" t="str">
        <f>[1]Patrocinadores!F112</f>
        <v>Privada</v>
      </c>
      <c r="C119" s="55"/>
      <c r="D119" s="37" t="str">
        <f>'[1]Eixo - Porte'!D112</f>
        <v>3</v>
      </c>
      <c r="E119" s="55">
        <f>'[1]Pluralidade de PB'!J112</f>
        <v>4</v>
      </c>
      <c r="F119" s="55">
        <f>[1]População!C112</f>
        <v>4</v>
      </c>
      <c r="G119" s="55">
        <f>[1]Exigível!E112</f>
        <v>2</v>
      </c>
      <c r="H119" s="55">
        <f>[1]Patrocinadores!C112</f>
        <v>4</v>
      </c>
      <c r="I119" s="55">
        <f>'[1]Fluxo Previdencial'!C112</f>
        <v>4</v>
      </c>
      <c r="J119" s="37">
        <f t="shared" si="8"/>
        <v>3.6</v>
      </c>
      <c r="K119" s="35">
        <f t="shared" si="9"/>
        <v>6.6</v>
      </c>
      <c r="L119" s="56" t="str">
        <f t="shared" si="10"/>
        <v>S2</v>
      </c>
      <c r="M119" s="57"/>
      <c r="N119" s="57"/>
    </row>
    <row r="120" spans="1:14" x14ac:dyDescent="0.25">
      <c r="A120" s="55" t="s">
        <v>129</v>
      </c>
      <c r="B120" s="55" t="str">
        <f>[1]Patrocinadores!F113</f>
        <v>Privada</v>
      </c>
      <c r="C120" s="55"/>
      <c r="D120" s="37" t="str">
        <f>'[1]Eixo - Porte'!D113</f>
        <v>2</v>
      </c>
      <c r="E120" s="55">
        <f>'[1]Pluralidade de PB'!J113</f>
        <v>2</v>
      </c>
      <c r="F120" s="55">
        <f>[1]População!C113</f>
        <v>2</v>
      </c>
      <c r="G120" s="55">
        <f>[1]Exigível!E113</f>
        <v>3</v>
      </c>
      <c r="H120" s="55">
        <f>[1]Patrocinadores!C113</f>
        <v>3</v>
      </c>
      <c r="I120" s="55">
        <f>'[1]Fluxo Previdencial'!C113</f>
        <v>2</v>
      </c>
      <c r="J120" s="37">
        <f t="shared" si="8"/>
        <v>2.4</v>
      </c>
      <c r="K120" s="35">
        <f t="shared" si="9"/>
        <v>4.4000000000000004</v>
      </c>
      <c r="L120" s="56" t="str">
        <f t="shared" si="10"/>
        <v>S3</v>
      </c>
      <c r="M120" s="57"/>
      <c r="N120" s="57"/>
    </row>
    <row r="121" spans="1:14" x14ac:dyDescent="0.25">
      <c r="A121" s="55" t="s">
        <v>130</v>
      </c>
      <c r="B121" s="55" t="str">
        <f>[1]Patrocinadores!F114</f>
        <v>Privada</v>
      </c>
      <c r="C121" s="55"/>
      <c r="D121" s="37" t="str">
        <f>'[1]Eixo - Porte'!D114</f>
        <v>1</v>
      </c>
      <c r="E121" s="55">
        <f>'[1]Pluralidade de PB'!J114</f>
        <v>1</v>
      </c>
      <c r="F121" s="55">
        <f>[1]População!C114</f>
        <v>1</v>
      </c>
      <c r="G121" s="55">
        <f>[1]Exigível!E114</f>
        <v>4</v>
      </c>
      <c r="H121" s="55">
        <f>[1]Patrocinadores!C114</f>
        <v>2</v>
      </c>
      <c r="I121" s="55">
        <f>'[1]Fluxo Previdencial'!C114</f>
        <v>1</v>
      </c>
      <c r="J121" s="37">
        <f t="shared" si="8"/>
        <v>1.8</v>
      </c>
      <c r="K121" s="35">
        <f t="shared" si="9"/>
        <v>2.8</v>
      </c>
      <c r="L121" s="56" t="str">
        <f t="shared" si="10"/>
        <v>S4</v>
      </c>
      <c r="M121" s="57"/>
      <c r="N121" s="57"/>
    </row>
    <row r="122" spans="1:14" x14ac:dyDescent="0.25">
      <c r="A122" s="55" t="s">
        <v>131</v>
      </c>
      <c r="B122" s="55" t="str">
        <f>[1]Patrocinadores!F115</f>
        <v>Pública Federal</v>
      </c>
      <c r="C122" s="55"/>
      <c r="D122" s="37" t="str">
        <f>'[1]Eixo - Porte'!D115</f>
        <v>3</v>
      </c>
      <c r="E122" s="55">
        <f>'[1]Pluralidade de PB'!J115</f>
        <v>3</v>
      </c>
      <c r="F122" s="55">
        <f>[1]População!C115</f>
        <v>3</v>
      </c>
      <c r="G122" s="55">
        <f>[1]Exigível!E115</f>
        <v>2</v>
      </c>
      <c r="H122" s="55">
        <f>[1]Patrocinadores!C115</f>
        <v>3</v>
      </c>
      <c r="I122" s="55">
        <f>'[1]Fluxo Previdencial'!C115</f>
        <v>4</v>
      </c>
      <c r="J122" s="37">
        <f t="shared" si="8"/>
        <v>3</v>
      </c>
      <c r="K122" s="35">
        <f t="shared" si="9"/>
        <v>6</v>
      </c>
      <c r="L122" s="56" t="str">
        <f t="shared" si="10"/>
        <v>S2</v>
      </c>
      <c r="M122" s="57"/>
      <c r="N122" s="57"/>
    </row>
    <row r="123" spans="1:14" x14ac:dyDescent="0.25">
      <c r="A123" s="55" t="s">
        <v>132</v>
      </c>
      <c r="B123" s="55" t="str">
        <f>[1]Patrocinadores!F116</f>
        <v>Privada</v>
      </c>
      <c r="C123" s="55"/>
      <c r="D123" s="37" t="str">
        <f>'[1]Eixo - Porte'!D116</f>
        <v>2</v>
      </c>
      <c r="E123" s="55">
        <f>'[1]Pluralidade de PB'!J116</f>
        <v>2</v>
      </c>
      <c r="F123" s="55">
        <f>[1]População!C116</f>
        <v>2</v>
      </c>
      <c r="G123" s="55">
        <f>[1]Exigível!E116</f>
        <v>3</v>
      </c>
      <c r="H123" s="55">
        <f>[1]Patrocinadores!C116</f>
        <v>4</v>
      </c>
      <c r="I123" s="55">
        <f>'[1]Fluxo Previdencial'!C116</f>
        <v>2</v>
      </c>
      <c r="J123" s="37">
        <f t="shared" si="8"/>
        <v>2.6</v>
      </c>
      <c r="K123" s="35">
        <f t="shared" si="9"/>
        <v>4.5999999999999996</v>
      </c>
      <c r="L123" s="56" t="str">
        <f t="shared" si="10"/>
        <v>S3</v>
      </c>
      <c r="M123" s="57"/>
      <c r="N123" s="57"/>
    </row>
    <row r="124" spans="1:14" x14ac:dyDescent="0.25">
      <c r="A124" s="55" t="s">
        <v>133</v>
      </c>
      <c r="B124" s="55" t="str">
        <f>[1]Patrocinadores!F117</f>
        <v>Privada</v>
      </c>
      <c r="C124" s="55"/>
      <c r="D124" s="37" t="str">
        <f>'[1]Eixo - Porte'!D117</f>
        <v>2</v>
      </c>
      <c r="E124" s="55">
        <f>'[1]Pluralidade de PB'!J117</f>
        <v>2</v>
      </c>
      <c r="F124" s="55">
        <f>[1]População!C117</f>
        <v>3</v>
      </c>
      <c r="G124" s="55">
        <f>[1]Exigível!E117</f>
        <v>3</v>
      </c>
      <c r="H124" s="55">
        <f>[1]Patrocinadores!C117</f>
        <v>3</v>
      </c>
      <c r="I124" s="55">
        <f>'[1]Fluxo Previdencial'!C117</f>
        <v>3</v>
      </c>
      <c r="J124" s="37">
        <f t="shared" si="8"/>
        <v>2.9</v>
      </c>
      <c r="K124" s="35">
        <f t="shared" si="9"/>
        <v>4.9000000000000004</v>
      </c>
      <c r="L124" s="56" t="str">
        <f t="shared" si="10"/>
        <v>S3</v>
      </c>
      <c r="M124" s="57"/>
      <c r="N124" s="57"/>
    </row>
    <row r="125" spans="1:14" x14ac:dyDescent="0.25">
      <c r="A125" s="55" t="s">
        <v>134</v>
      </c>
      <c r="B125" s="55" t="str">
        <f>[1]Patrocinadores!F118</f>
        <v>Pública Estadual</v>
      </c>
      <c r="C125" s="55"/>
      <c r="D125" s="37" t="str">
        <f>'[1]Eixo - Porte'!D118</f>
        <v>2</v>
      </c>
      <c r="E125" s="55">
        <f>'[1]Pluralidade de PB'!J118</f>
        <v>2</v>
      </c>
      <c r="F125" s="55">
        <f>[1]População!C118</f>
        <v>1</v>
      </c>
      <c r="G125" s="55">
        <f>[1]Exigível!E118</f>
        <v>3</v>
      </c>
      <c r="H125" s="55">
        <f>[1]Patrocinadores!C118</f>
        <v>2</v>
      </c>
      <c r="I125" s="55">
        <f>'[1]Fluxo Previdencial'!C118</f>
        <v>3</v>
      </c>
      <c r="J125" s="37">
        <f t="shared" si="8"/>
        <v>2.1</v>
      </c>
      <c r="K125" s="35">
        <f t="shared" si="9"/>
        <v>4.0999999999999996</v>
      </c>
      <c r="L125" s="56" t="str">
        <f t="shared" si="10"/>
        <v>S3</v>
      </c>
      <c r="M125" s="57"/>
      <c r="N125" s="57"/>
    </row>
    <row r="126" spans="1:14" x14ac:dyDescent="0.25">
      <c r="A126" s="55" t="s">
        <v>135</v>
      </c>
      <c r="B126" s="55" t="str">
        <f>[1]Patrocinadores!F119</f>
        <v>Privada</v>
      </c>
      <c r="C126" s="55"/>
      <c r="D126" s="37" t="str">
        <f>'[1]Eixo - Porte'!D119</f>
        <v>4</v>
      </c>
      <c r="E126" s="55">
        <f>'[1]Pluralidade de PB'!J119</f>
        <v>4</v>
      </c>
      <c r="F126" s="55">
        <f>[1]População!C119</f>
        <v>4</v>
      </c>
      <c r="G126" s="55">
        <f>[1]Exigível!E119</f>
        <v>4</v>
      </c>
      <c r="H126" s="55">
        <f>[1]Patrocinadores!C119</f>
        <v>4</v>
      </c>
      <c r="I126" s="55">
        <f>'[1]Fluxo Previdencial'!C119</f>
        <v>4</v>
      </c>
      <c r="J126" s="37">
        <f t="shared" si="8"/>
        <v>4</v>
      </c>
      <c r="K126" s="35">
        <f t="shared" si="9"/>
        <v>8</v>
      </c>
      <c r="L126" s="56" t="str">
        <f t="shared" si="10"/>
        <v>S1</v>
      </c>
      <c r="M126" s="57" t="s">
        <v>2277</v>
      </c>
      <c r="N126" s="57"/>
    </row>
    <row r="127" spans="1:14" x14ac:dyDescent="0.25">
      <c r="A127" s="55" t="s">
        <v>137</v>
      </c>
      <c r="B127" s="55" t="str">
        <f>[1]Patrocinadores!F120</f>
        <v>Privada</v>
      </c>
      <c r="C127" s="55"/>
      <c r="D127" s="37" t="str">
        <f>'[1]Eixo - Porte'!D120</f>
        <v>2</v>
      </c>
      <c r="E127" s="55">
        <f>'[1]Pluralidade de PB'!J120</f>
        <v>2</v>
      </c>
      <c r="F127" s="55">
        <f>[1]População!C120</f>
        <v>3</v>
      </c>
      <c r="G127" s="55">
        <f>[1]Exigível!E120</f>
        <v>3</v>
      </c>
      <c r="H127" s="55">
        <f>[1]Patrocinadores!C120</f>
        <v>3</v>
      </c>
      <c r="I127" s="55">
        <f>'[1]Fluxo Previdencial'!C120</f>
        <v>3</v>
      </c>
      <c r="J127" s="37">
        <f t="shared" si="8"/>
        <v>2.9</v>
      </c>
      <c r="K127" s="35">
        <f t="shared" si="9"/>
        <v>4.9000000000000004</v>
      </c>
      <c r="L127" s="56" t="str">
        <f t="shared" si="10"/>
        <v>S3</v>
      </c>
      <c r="M127" s="57"/>
      <c r="N127" s="57"/>
    </row>
    <row r="128" spans="1:14" x14ac:dyDescent="0.25">
      <c r="A128" s="55" t="s">
        <v>138</v>
      </c>
      <c r="B128" s="55" t="str">
        <f>[1]Patrocinadores!F121</f>
        <v>Privada</v>
      </c>
      <c r="C128" s="55"/>
      <c r="D128" s="37" t="str">
        <f>'[1]Eixo - Porte'!D121</f>
        <v>2</v>
      </c>
      <c r="E128" s="55">
        <f>'[1]Pluralidade de PB'!J121</f>
        <v>1</v>
      </c>
      <c r="F128" s="55">
        <f>[1]População!C121</f>
        <v>3</v>
      </c>
      <c r="G128" s="55">
        <f>[1]Exigível!E121</f>
        <v>1</v>
      </c>
      <c r="H128" s="55">
        <f>[1]Patrocinadores!C121</f>
        <v>3</v>
      </c>
      <c r="I128" s="55">
        <f>'[1]Fluxo Previdencial'!C121</f>
        <v>3</v>
      </c>
      <c r="J128" s="37">
        <f t="shared" si="8"/>
        <v>2.4</v>
      </c>
      <c r="K128" s="35">
        <f t="shared" si="9"/>
        <v>4.4000000000000004</v>
      </c>
      <c r="L128" s="56" t="str">
        <f t="shared" si="10"/>
        <v>S3</v>
      </c>
      <c r="M128" s="57"/>
      <c r="N128" s="57"/>
    </row>
    <row r="129" spans="1:14" x14ac:dyDescent="0.25">
      <c r="A129" s="55" t="s">
        <v>139</v>
      </c>
      <c r="B129" s="55" t="str">
        <f>[1]Patrocinadores!F122</f>
        <v>Instituidor</v>
      </c>
      <c r="C129" s="55"/>
      <c r="D129" s="37" t="str">
        <f>'[1]Eixo - Porte'!D122</f>
        <v>1</v>
      </c>
      <c r="E129" s="55">
        <f>'[1]Pluralidade de PB'!J122</f>
        <v>1</v>
      </c>
      <c r="F129" s="55">
        <f>[1]População!C122</f>
        <v>2</v>
      </c>
      <c r="G129" s="55">
        <f>[1]Exigível!E122</f>
        <v>1</v>
      </c>
      <c r="H129" s="55">
        <f>[1]Patrocinadores!C122</f>
        <v>4</v>
      </c>
      <c r="I129" s="55">
        <f>'[1]Fluxo Previdencial'!C122</f>
        <v>2</v>
      </c>
      <c r="J129" s="37">
        <f t="shared" si="8"/>
        <v>2.1</v>
      </c>
      <c r="K129" s="35">
        <f t="shared" si="9"/>
        <v>3.1</v>
      </c>
      <c r="L129" s="56" t="str">
        <f t="shared" si="10"/>
        <v>S4</v>
      </c>
      <c r="M129" s="57"/>
      <c r="N129" s="57"/>
    </row>
    <row r="130" spans="1:14" x14ac:dyDescent="0.25">
      <c r="A130" s="55" t="s">
        <v>140</v>
      </c>
      <c r="B130" s="55" t="str">
        <f>[1]Patrocinadores!F123</f>
        <v>Privada</v>
      </c>
      <c r="C130" s="55"/>
      <c r="D130" s="37" t="str">
        <f>'[1]Eixo - Porte'!D123</f>
        <v>2</v>
      </c>
      <c r="E130" s="55">
        <f>'[1]Pluralidade de PB'!J123</f>
        <v>1</v>
      </c>
      <c r="F130" s="55">
        <f>[1]População!C123</f>
        <v>3</v>
      </c>
      <c r="G130" s="55">
        <f>[1]Exigível!E123</f>
        <v>1</v>
      </c>
      <c r="H130" s="55">
        <f>[1]Patrocinadores!C123</f>
        <v>4</v>
      </c>
      <c r="I130" s="55">
        <f>'[1]Fluxo Previdencial'!C123</f>
        <v>3</v>
      </c>
      <c r="J130" s="37">
        <f t="shared" si="8"/>
        <v>2.6</v>
      </c>
      <c r="K130" s="35">
        <f t="shared" si="9"/>
        <v>4.5999999999999996</v>
      </c>
      <c r="L130" s="56" t="str">
        <f t="shared" si="10"/>
        <v>S3</v>
      </c>
      <c r="M130" s="57"/>
      <c r="N130" s="57"/>
    </row>
    <row r="131" spans="1:14" x14ac:dyDescent="0.25">
      <c r="A131" s="55" t="s">
        <v>141</v>
      </c>
      <c r="B131" s="55" t="str">
        <f>[1]Patrocinadores!F124</f>
        <v>Privada</v>
      </c>
      <c r="C131" s="55"/>
      <c r="D131" s="37" t="str">
        <f>'[1]Eixo - Porte'!D124</f>
        <v>1</v>
      </c>
      <c r="E131" s="55">
        <f>'[1]Pluralidade de PB'!J124</f>
        <v>1</v>
      </c>
      <c r="F131" s="55">
        <f>[1]População!C124</f>
        <v>1</v>
      </c>
      <c r="G131" s="55">
        <f>[1]Exigível!E124</f>
        <v>1</v>
      </c>
      <c r="H131" s="55">
        <f>[1]Patrocinadores!C124</f>
        <v>2</v>
      </c>
      <c r="I131" s="55">
        <f>'[1]Fluxo Previdencial'!C124</f>
        <v>1</v>
      </c>
      <c r="J131" s="37">
        <f t="shared" si="8"/>
        <v>1.2</v>
      </c>
      <c r="K131" s="35">
        <f t="shared" si="9"/>
        <v>2.2000000000000002</v>
      </c>
      <c r="L131" s="56" t="str">
        <f t="shared" si="10"/>
        <v>S4</v>
      </c>
      <c r="M131" s="57"/>
      <c r="N131" s="57"/>
    </row>
    <row r="132" spans="1:14" x14ac:dyDescent="0.25">
      <c r="A132" s="55" t="s">
        <v>142</v>
      </c>
      <c r="B132" s="55" t="str">
        <f>[1]Patrocinadores!F125</f>
        <v>Privada</v>
      </c>
      <c r="C132" s="55"/>
      <c r="D132" s="37" t="str">
        <f>'[1]Eixo - Porte'!D125</f>
        <v>1</v>
      </c>
      <c r="E132" s="55">
        <f>'[1]Pluralidade de PB'!J125</f>
        <v>1</v>
      </c>
      <c r="F132" s="55">
        <f>[1]População!C125</f>
        <v>3</v>
      </c>
      <c r="G132" s="55">
        <f>[1]Exigível!E125</f>
        <v>3</v>
      </c>
      <c r="H132" s="55">
        <f>[1]Patrocinadores!C125</f>
        <v>4</v>
      </c>
      <c r="I132" s="55">
        <f>'[1]Fluxo Previdencial'!C125</f>
        <v>1</v>
      </c>
      <c r="J132" s="37">
        <f t="shared" si="8"/>
        <v>2.6</v>
      </c>
      <c r="K132" s="35">
        <f t="shared" si="9"/>
        <v>3.6</v>
      </c>
      <c r="L132" s="56" t="str">
        <f t="shared" si="10"/>
        <v>S4</v>
      </c>
      <c r="M132" s="57"/>
      <c r="N132" s="57"/>
    </row>
    <row r="133" spans="1:14" x14ac:dyDescent="0.25">
      <c r="A133" s="55" t="s">
        <v>143</v>
      </c>
      <c r="B133" s="55" t="str">
        <f>[1]Patrocinadores!F126</f>
        <v>Privada</v>
      </c>
      <c r="C133" s="55"/>
      <c r="D133" s="37" t="str">
        <f>'[1]Eixo - Porte'!D126</f>
        <v>2</v>
      </c>
      <c r="E133" s="55">
        <f>'[1]Pluralidade de PB'!J126</f>
        <v>2</v>
      </c>
      <c r="F133" s="55">
        <f>[1]População!C126</f>
        <v>2</v>
      </c>
      <c r="G133" s="55">
        <f>[1]Exigível!E126</f>
        <v>1</v>
      </c>
      <c r="H133" s="55">
        <f>[1]Patrocinadores!C126</f>
        <v>2</v>
      </c>
      <c r="I133" s="55">
        <f>'[1]Fluxo Previdencial'!C126</f>
        <v>2</v>
      </c>
      <c r="J133" s="37">
        <f t="shared" si="8"/>
        <v>1.8</v>
      </c>
      <c r="K133" s="35">
        <f t="shared" si="9"/>
        <v>3.8</v>
      </c>
      <c r="L133" s="56" t="str">
        <f t="shared" si="10"/>
        <v>S4</v>
      </c>
      <c r="M133" s="57"/>
      <c r="N133" s="57"/>
    </row>
    <row r="134" spans="1:14" x14ac:dyDescent="0.25">
      <c r="A134" s="55" t="s">
        <v>2286</v>
      </c>
      <c r="B134" s="55" t="str">
        <f>[1]Patrocinadores!F127</f>
        <v>Privada</v>
      </c>
      <c r="C134" s="55"/>
      <c r="D134" s="37" t="str">
        <f>'[1]Eixo - Porte'!D127</f>
        <v>1</v>
      </c>
      <c r="E134" s="55">
        <f>'[1]Pluralidade de PB'!J127</f>
        <v>0</v>
      </c>
      <c r="F134" s="55">
        <f>[1]População!C127</f>
        <v>1</v>
      </c>
      <c r="G134" s="55">
        <f>[1]Exigível!E127</f>
        <v>1</v>
      </c>
      <c r="H134" s="55">
        <f>[1]Patrocinadores!C127</f>
        <v>1</v>
      </c>
      <c r="I134" s="55">
        <f>'[1]Fluxo Previdencial'!C127</f>
        <v>1</v>
      </c>
      <c r="J134" s="37">
        <f t="shared" si="8"/>
        <v>0.9</v>
      </c>
      <c r="K134" s="35">
        <f t="shared" si="9"/>
        <v>1.9</v>
      </c>
      <c r="L134" s="56" t="str">
        <f t="shared" si="10"/>
        <v>S4</v>
      </c>
      <c r="M134" s="57"/>
      <c r="N134" s="57"/>
    </row>
    <row r="135" spans="1:14" x14ac:dyDescent="0.25">
      <c r="A135" s="55" t="s">
        <v>144</v>
      </c>
      <c r="B135" s="55" t="str">
        <f>[1]Patrocinadores!F128</f>
        <v>Privada</v>
      </c>
      <c r="C135" s="55"/>
      <c r="D135" s="37" t="str">
        <f>'[1]Eixo - Porte'!D128</f>
        <v>1</v>
      </c>
      <c r="E135" s="55">
        <f>'[1]Pluralidade de PB'!J128</f>
        <v>3</v>
      </c>
      <c r="F135" s="55">
        <f>[1]População!C128</f>
        <v>3</v>
      </c>
      <c r="G135" s="55">
        <f>[1]Exigível!E128</f>
        <v>1</v>
      </c>
      <c r="H135" s="55">
        <f>[1]Patrocinadores!C128</f>
        <v>3</v>
      </c>
      <c r="I135" s="55">
        <f>'[1]Fluxo Previdencial'!C128</f>
        <v>2</v>
      </c>
      <c r="J135" s="37">
        <f t="shared" si="8"/>
        <v>2.4</v>
      </c>
      <c r="K135" s="35">
        <f t="shared" si="9"/>
        <v>3.4</v>
      </c>
      <c r="L135" s="56" t="str">
        <f t="shared" si="10"/>
        <v>S4</v>
      </c>
      <c r="M135" s="57"/>
      <c r="N135" s="57"/>
    </row>
    <row r="136" spans="1:14" x14ac:dyDescent="0.25">
      <c r="A136" s="55" t="s">
        <v>145</v>
      </c>
      <c r="B136" s="55" t="str">
        <f>[1]Patrocinadores!F129</f>
        <v>Privada</v>
      </c>
      <c r="C136" s="55"/>
      <c r="D136" s="37" t="str">
        <f>'[1]Eixo - Porte'!D129</f>
        <v>1</v>
      </c>
      <c r="E136" s="55">
        <f>'[1]Pluralidade de PB'!J129</f>
        <v>1</v>
      </c>
      <c r="F136" s="55">
        <f>[1]População!C129</f>
        <v>3</v>
      </c>
      <c r="G136" s="55">
        <f>[1]Exigível!E129</f>
        <v>1</v>
      </c>
      <c r="H136" s="55">
        <f>[1]Patrocinadores!C129</f>
        <v>3</v>
      </c>
      <c r="I136" s="55">
        <f>'[1]Fluxo Previdencial'!C129</f>
        <v>2</v>
      </c>
      <c r="J136" s="37">
        <f t="shared" si="8"/>
        <v>2.2000000000000002</v>
      </c>
      <c r="K136" s="35">
        <f t="shared" si="9"/>
        <v>3.2</v>
      </c>
      <c r="L136" s="56" t="str">
        <f t="shared" si="10"/>
        <v>S4</v>
      </c>
      <c r="M136" s="57"/>
      <c r="N136" s="57"/>
    </row>
    <row r="137" spans="1:14" x14ac:dyDescent="0.25">
      <c r="A137" s="55" t="s">
        <v>146</v>
      </c>
      <c r="B137" s="55" t="str">
        <f>[1]Patrocinadores!F130</f>
        <v>Privada</v>
      </c>
      <c r="C137" s="55"/>
      <c r="D137" s="37" t="str">
        <f>'[1]Eixo - Porte'!D130</f>
        <v>2</v>
      </c>
      <c r="E137" s="55">
        <f>'[1]Pluralidade de PB'!J130</f>
        <v>1</v>
      </c>
      <c r="F137" s="55">
        <f>[1]População!C130</f>
        <v>3</v>
      </c>
      <c r="G137" s="55">
        <f>[1]Exigível!E130</f>
        <v>1</v>
      </c>
      <c r="H137" s="55">
        <f>[1]Patrocinadores!C130</f>
        <v>3</v>
      </c>
      <c r="I137" s="55">
        <f>'[1]Fluxo Previdencial'!C130</f>
        <v>3</v>
      </c>
      <c r="J137" s="37">
        <f t="shared" ref="J137:J200" si="11">(E137*$Q$2+F137*$Q$3+G137*$Q$4+H137*$Q$5+I137*$Q$6)/($Q$2+$Q$3+$Q$4+$Q$5+$Q$6)</f>
        <v>2.4</v>
      </c>
      <c r="K137" s="35">
        <f t="shared" ref="K137:K200" si="12">D137+J137</f>
        <v>4.4000000000000004</v>
      </c>
      <c r="L137" s="56" t="str">
        <f t="shared" ref="L137:L200" si="13">IF(K137&gt;7,"S1",IF(K137&gt;=6,"S2",IF(K137&gt;=4,"S3","S4")))</f>
        <v>S3</v>
      </c>
      <c r="M137" s="57"/>
      <c r="N137" s="57"/>
    </row>
    <row r="138" spans="1:14" x14ac:dyDescent="0.25">
      <c r="A138" s="55" t="s">
        <v>147</v>
      </c>
      <c r="B138" s="55" t="str">
        <f>[1]Patrocinadores!F131</f>
        <v>Privada</v>
      </c>
      <c r="C138" s="55"/>
      <c r="D138" s="37" t="str">
        <f>'[1]Eixo - Porte'!D131</f>
        <v>1</v>
      </c>
      <c r="E138" s="55">
        <f>'[1]Pluralidade de PB'!J131</f>
        <v>1</v>
      </c>
      <c r="F138" s="55">
        <f>[1]População!C131</f>
        <v>2</v>
      </c>
      <c r="G138" s="55">
        <f>[1]Exigível!E131</f>
        <v>1</v>
      </c>
      <c r="H138" s="55">
        <f>[1]Patrocinadores!C131</f>
        <v>2</v>
      </c>
      <c r="I138" s="55">
        <f>'[1]Fluxo Previdencial'!C131</f>
        <v>1</v>
      </c>
      <c r="J138" s="37">
        <f t="shared" si="11"/>
        <v>1.5</v>
      </c>
      <c r="K138" s="35">
        <f t="shared" si="12"/>
        <v>2.5</v>
      </c>
      <c r="L138" s="56" t="str">
        <f t="shared" si="13"/>
        <v>S4</v>
      </c>
      <c r="M138" s="57"/>
      <c r="N138" s="57"/>
    </row>
    <row r="139" spans="1:14" x14ac:dyDescent="0.25">
      <c r="A139" s="55" t="s">
        <v>148</v>
      </c>
      <c r="B139" s="55" t="str">
        <f>[1]Patrocinadores!F132</f>
        <v>Privada</v>
      </c>
      <c r="C139" s="55"/>
      <c r="D139" s="37" t="str">
        <f>'[1]Eixo - Porte'!D132</f>
        <v>1</v>
      </c>
      <c r="E139" s="55">
        <f>'[1]Pluralidade de PB'!J132</f>
        <v>1</v>
      </c>
      <c r="F139" s="55">
        <f>[1]População!C132</f>
        <v>1</v>
      </c>
      <c r="G139" s="55">
        <f>[1]Exigível!E132</f>
        <v>4</v>
      </c>
      <c r="H139" s="55">
        <f>[1]Patrocinadores!C132</f>
        <v>3</v>
      </c>
      <c r="I139" s="55">
        <f>'[1]Fluxo Previdencial'!C132</f>
        <v>1</v>
      </c>
      <c r="J139" s="37">
        <f t="shared" si="11"/>
        <v>2</v>
      </c>
      <c r="K139" s="35">
        <f t="shared" si="12"/>
        <v>3</v>
      </c>
      <c r="L139" s="56" t="str">
        <f t="shared" si="13"/>
        <v>S4</v>
      </c>
      <c r="M139" s="57"/>
      <c r="N139" s="57"/>
    </row>
    <row r="140" spans="1:14" x14ac:dyDescent="0.25">
      <c r="A140" s="55" t="s">
        <v>149</v>
      </c>
      <c r="B140" s="55" t="str">
        <f>[1]Patrocinadores!F133</f>
        <v>Privada</v>
      </c>
      <c r="C140" s="55"/>
      <c r="D140" s="37" t="str">
        <f>'[1]Eixo - Porte'!D133</f>
        <v>1</v>
      </c>
      <c r="E140" s="55">
        <f>'[1]Pluralidade de PB'!J133</f>
        <v>2</v>
      </c>
      <c r="F140" s="55">
        <f>[1]População!C133</f>
        <v>2</v>
      </c>
      <c r="G140" s="55">
        <f>[1]Exigível!E133</f>
        <v>1</v>
      </c>
      <c r="H140" s="55">
        <f>[1]Patrocinadores!C133</f>
        <v>3</v>
      </c>
      <c r="I140" s="55">
        <f>'[1]Fluxo Previdencial'!C133</f>
        <v>2</v>
      </c>
      <c r="J140" s="37">
        <f t="shared" si="11"/>
        <v>2</v>
      </c>
      <c r="K140" s="35">
        <f t="shared" si="12"/>
        <v>3</v>
      </c>
      <c r="L140" s="56" t="str">
        <f t="shared" si="13"/>
        <v>S4</v>
      </c>
      <c r="M140" s="57"/>
      <c r="N140" s="57"/>
    </row>
    <row r="141" spans="1:14" x14ac:dyDescent="0.25">
      <c r="A141" s="55" t="s">
        <v>150</v>
      </c>
      <c r="B141" s="55" t="str">
        <f>[1]Patrocinadores!F134</f>
        <v>Pública Estadual</v>
      </c>
      <c r="C141" s="55"/>
      <c r="D141" s="37" t="str">
        <f>'[1]Eixo - Porte'!D134</f>
        <v>3</v>
      </c>
      <c r="E141" s="55">
        <f>'[1]Pluralidade de PB'!J134</f>
        <v>3</v>
      </c>
      <c r="F141" s="55">
        <f>[1]População!C134</f>
        <v>4</v>
      </c>
      <c r="G141" s="55">
        <f>[1]Exigível!E134</f>
        <v>4</v>
      </c>
      <c r="H141" s="55">
        <f>[1]Patrocinadores!C134</f>
        <v>3</v>
      </c>
      <c r="I141" s="55">
        <f>'[1]Fluxo Previdencial'!C134</f>
        <v>3</v>
      </c>
      <c r="J141" s="37">
        <f t="shared" si="11"/>
        <v>3.5</v>
      </c>
      <c r="K141" s="35">
        <f t="shared" si="12"/>
        <v>6.5</v>
      </c>
      <c r="L141" s="56" t="str">
        <f t="shared" si="13"/>
        <v>S2</v>
      </c>
      <c r="M141" s="57"/>
      <c r="N141" s="57"/>
    </row>
    <row r="142" spans="1:14" x14ac:dyDescent="0.25">
      <c r="A142" s="55" t="s">
        <v>151</v>
      </c>
      <c r="B142" s="55" t="str">
        <f>[1]Patrocinadores!F135</f>
        <v>Privada</v>
      </c>
      <c r="C142" s="55"/>
      <c r="D142" s="37" t="str">
        <f>'[1]Eixo - Porte'!D135</f>
        <v>1</v>
      </c>
      <c r="E142" s="55">
        <f>'[1]Pluralidade de PB'!J135</f>
        <v>2</v>
      </c>
      <c r="F142" s="55">
        <f>[1]População!C135</f>
        <v>2</v>
      </c>
      <c r="G142" s="55">
        <f>[1]Exigível!E135</f>
        <v>1</v>
      </c>
      <c r="H142" s="55">
        <f>[1]Patrocinadores!C135</f>
        <v>4</v>
      </c>
      <c r="I142" s="55">
        <f>'[1]Fluxo Previdencial'!C135</f>
        <v>1</v>
      </c>
      <c r="J142" s="37">
        <f t="shared" si="11"/>
        <v>2</v>
      </c>
      <c r="K142" s="35">
        <f t="shared" si="12"/>
        <v>3</v>
      </c>
      <c r="L142" s="56" t="str">
        <f t="shared" si="13"/>
        <v>S4</v>
      </c>
      <c r="M142" s="57"/>
      <c r="N142" s="57"/>
    </row>
    <row r="143" spans="1:14" x14ac:dyDescent="0.25">
      <c r="A143" s="55" t="s">
        <v>152</v>
      </c>
      <c r="B143" s="55" t="str">
        <f>[1]Patrocinadores!F136</f>
        <v>Privada</v>
      </c>
      <c r="C143" s="55"/>
      <c r="D143" s="37" t="str">
        <f>'[1]Eixo - Porte'!D136</f>
        <v>2</v>
      </c>
      <c r="E143" s="55">
        <f>'[1]Pluralidade de PB'!J136</f>
        <v>1</v>
      </c>
      <c r="F143" s="55">
        <f>[1]População!C136</f>
        <v>2</v>
      </c>
      <c r="G143" s="55">
        <f>[1]Exigível!E136</f>
        <v>3</v>
      </c>
      <c r="H143" s="55">
        <f>[1]Patrocinadores!C136</f>
        <v>3</v>
      </c>
      <c r="I143" s="55">
        <f>'[1]Fluxo Previdencial'!C136</f>
        <v>2</v>
      </c>
      <c r="J143" s="37">
        <f t="shared" si="11"/>
        <v>2.2999999999999998</v>
      </c>
      <c r="K143" s="35">
        <f t="shared" si="12"/>
        <v>4.3</v>
      </c>
      <c r="L143" s="56" t="str">
        <f t="shared" si="13"/>
        <v>S3</v>
      </c>
      <c r="M143" s="57"/>
      <c r="N143" s="57"/>
    </row>
    <row r="144" spans="1:14" x14ac:dyDescent="0.25">
      <c r="A144" s="55" t="s">
        <v>153</v>
      </c>
      <c r="B144" s="55" t="str">
        <f>[1]Patrocinadores!F137</f>
        <v>Privada</v>
      </c>
      <c r="C144" s="55"/>
      <c r="D144" s="37" t="str">
        <f>'[1]Eixo - Porte'!D137</f>
        <v>3</v>
      </c>
      <c r="E144" s="55">
        <f>'[1]Pluralidade de PB'!J137</f>
        <v>4</v>
      </c>
      <c r="F144" s="55">
        <f>[1]População!C137</f>
        <v>4</v>
      </c>
      <c r="G144" s="55">
        <f>[1]Exigível!E137</f>
        <v>4</v>
      </c>
      <c r="H144" s="55">
        <f>[1]Patrocinadores!C137</f>
        <v>4</v>
      </c>
      <c r="I144" s="55">
        <f>'[1]Fluxo Previdencial'!C137</f>
        <v>4</v>
      </c>
      <c r="J144" s="37">
        <f t="shared" si="11"/>
        <v>4</v>
      </c>
      <c r="K144" s="35">
        <f t="shared" si="12"/>
        <v>7</v>
      </c>
      <c r="L144" s="56" t="str">
        <f t="shared" si="13"/>
        <v>S2</v>
      </c>
      <c r="M144" s="57"/>
      <c r="N144" s="57"/>
    </row>
    <row r="145" spans="1:14" x14ac:dyDescent="0.25">
      <c r="A145" s="55" t="s">
        <v>154</v>
      </c>
      <c r="B145" s="55" t="str">
        <f>[1]Patrocinadores!F138</f>
        <v>Instituidor</v>
      </c>
      <c r="C145" s="55"/>
      <c r="D145" s="37" t="str">
        <f>'[1]Eixo - Porte'!D138</f>
        <v>1</v>
      </c>
      <c r="E145" s="55">
        <f>'[1]Pluralidade de PB'!J138</f>
        <v>1</v>
      </c>
      <c r="F145" s="55">
        <f>[1]População!C138</f>
        <v>1</v>
      </c>
      <c r="G145" s="55">
        <f>[1]Exigível!E138</f>
        <v>1</v>
      </c>
      <c r="H145" s="55">
        <f>[1]Patrocinadores!C138</f>
        <v>1</v>
      </c>
      <c r="I145" s="55">
        <f>'[1]Fluxo Previdencial'!C138</f>
        <v>1</v>
      </c>
      <c r="J145" s="37">
        <f t="shared" si="11"/>
        <v>1</v>
      </c>
      <c r="K145" s="35">
        <f t="shared" si="12"/>
        <v>2</v>
      </c>
      <c r="L145" s="56" t="str">
        <f t="shared" si="13"/>
        <v>S4</v>
      </c>
      <c r="M145" s="57"/>
      <c r="N145" s="57"/>
    </row>
    <row r="146" spans="1:14" x14ac:dyDescent="0.25">
      <c r="A146" s="55" t="s">
        <v>155</v>
      </c>
      <c r="B146" s="55" t="str">
        <f>[1]Patrocinadores!F139</f>
        <v>Privada</v>
      </c>
      <c r="C146" s="55"/>
      <c r="D146" s="37" t="str">
        <f>'[1]Eixo - Porte'!D139</f>
        <v>2</v>
      </c>
      <c r="E146" s="55">
        <f>'[1]Pluralidade de PB'!J139</f>
        <v>1</v>
      </c>
      <c r="F146" s="55">
        <f>[1]População!C139</f>
        <v>3</v>
      </c>
      <c r="G146" s="55">
        <f>[1]Exigível!E139</f>
        <v>1</v>
      </c>
      <c r="H146" s="55">
        <f>[1]Patrocinadores!C139</f>
        <v>4</v>
      </c>
      <c r="I146" s="55">
        <f>'[1]Fluxo Previdencial'!C139</f>
        <v>4</v>
      </c>
      <c r="J146" s="37">
        <f t="shared" si="11"/>
        <v>2.8</v>
      </c>
      <c r="K146" s="35">
        <f t="shared" si="12"/>
        <v>4.8</v>
      </c>
      <c r="L146" s="56" t="str">
        <f t="shared" si="13"/>
        <v>S3</v>
      </c>
      <c r="M146" s="57"/>
      <c r="N146" s="57"/>
    </row>
    <row r="147" spans="1:14" x14ac:dyDescent="0.25">
      <c r="A147" s="55" t="s">
        <v>156</v>
      </c>
      <c r="B147" s="55" t="str">
        <f>[1]Patrocinadores!F140</f>
        <v>Privada</v>
      </c>
      <c r="C147" s="55"/>
      <c r="D147" s="37" t="str">
        <f>'[1]Eixo - Porte'!D140</f>
        <v>3</v>
      </c>
      <c r="E147" s="55">
        <f>'[1]Pluralidade de PB'!J140</f>
        <v>4</v>
      </c>
      <c r="F147" s="55">
        <f>[1]População!C140</f>
        <v>4</v>
      </c>
      <c r="G147" s="55">
        <f>[1]Exigível!E140</f>
        <v>2</v>
      </c>
      <c r="H147" s="55">
        <f>[1]Patrocinadores!C140</f>
        <v>4</v>
      </c>
      <c r="I147" s="55">
        <f>'[1]Fluxo Previdencial'!C140</f>
        <v>4</v>
      </c>
      <c r="J147" s="37">
        <f t="shared" si="11"/>
        <v>3.6</v>
      </c>
      <c r="K147" s="35">
        <f t="shared" si="12"/>
        <v>6.6</v>
      </c>
      <c r="L147" s="56" t="str">
        <f t="shared" si="13"/>
        <v>S2</v>
      </c>
      <c r="M147" s="57"/>
      <c r="N147" s="57"/>
    </row>
    <row r="148" spans="1:14" x14ac:dyDescent="0.25">
      <c r="A148" s="55" t="s">
        <v>157</v>
      </c>
      <c r="B148" s="55" t="str">
        <f>[1]Patrocinadores!F141</f>
        <v>Privada</v>
      </c>
      <c r="C148" s="55"/>
      <c r="D148" s="37" t="str">
        <f>'[1]Eixo - Porte'!D141</f>
        <v>2</v>
      </c>
      <c r="E148" s="55">
        <f>'[1]Pluralidade de PB'!J141</f>
        <v>2</v>
      </c>
      <c r="F148" s="55">
        <f>[1]População!C141</f>
        <v>4</v>
      </c>
      <c r="G148" s="55">
        <f>[1]Exigível!E141</f>
        <v>2</v>
      </c>
      <c r="H148" s="55">
        <f>[1]Patrocinadores!C141</f>
        <v>2</v>
      </c>
      <c r="I148" s="55">
        <f>'[1]Fluxo Previdencial'!C141</f>
        <v>3</v>
      </c>
      <c r="J148" s="37">
        <f t="shared" si="11"/>
        <v>2.8</v>
      </c>
      <c r="K148" s="35">
        <f t="shared" si="12"/>
        <v>4.8</v>
      </c>
      <c r="L148" s="56" t="str">
        <f t="shared" si="13"/>
        <v>S3</v>
      </c>
      <c r="M148" s="57"/>
      <c r="N148" s="57"/>
    </row>
    <row r="149" spans="1:14" x14ac:dyDescent="0.25">
      <c r="A149" s="55" t="s">
        <v>158</v>
      </c>
      <c r="B149" s="55" t="str">
        <f>[1]Patrocinadores!F142</f>
        <v>Privada</v>
      </c>
      <c r="C149" s="55"/>
      <c r="D149" s="37" t="str">
        <f>'[1]Eixo - Porte'!D142</f>
        <v>3</v>
      </c>
      <c r="E149" s="55">
        <f>'[1]Pluralidade de PB'!J142</f>
        <v>4</v>
      </c>
      <c r="F149" s="55">
        <f>[1]População!C142</f>
        <v>4</v>
      </c>
      <c r="G149" s="55">
        <f>[1]Exigível!E142</f>
        <v>3</v>
      </c>
      <c r="H149" s="55">
        <f>[1]Patrocinadores!C142</f>
        <v>4</v>
      </c>
      <c r="I149" s="55">
        <f>'[1]Fluxo Previdencial'!C142</f>
        <v>4</v>
      </c>
      <c r="J149" s="37">
        <f t="shared" si="11"/>
        <v>3.8</v>
      </c>
      <c r="K149" s="35">
        <f t="shared" si="12"/>
        <v>6.8</v>
      </c>
      <c r="L149" s="56" t="str">
        <f t="shared" si="13"/>
        <v>S2</v>
      </c>
      <c r="M149" s="57"/>
      <c r="N149" s="57"/>
    </row>
    <row r="150" spans="1:14" x14ac:dyDescent="0.25">
      <c r="A150" s="55" t="s">
        <v>159</v>
      </c>
      <c r="B150" s="55" t="str">
        <f>[1]Patrocinadores!F143</f>
        <v>Instituidor</v>
      </c>
      <c r="C150" s="55"/>
      <c r="D150" s="37" t="str">
        <f>'[1]Eixo - Porte'!D143</f>
        <v>1</v>
      </c>
      <c r="E150" s="55">
        <f>'[1]Pluralidade de PB'!J143</f>
        <v>1</v>
      </c>
      <c r="F150" s="55">
        <f>[1]População!C143</f>
        <v>4</v>
      </c>
      <c r="G150" s="55">
        <f>[1]Exigível!E143</f>
        <v>1</v>
      </c>
      <c r="H150" s="55">
        <f>[1]Patrocinadores!C143</f>
        <v>3</v>
      </c>
      <c r="I150" s="55">
        <f>'[1]Fluxo Previdencial'!C143</f>
        <v>1</v>
      </c>
      <c r="J150" s="37">
        <f t="shared" si="11"/>
        <v>2.2999999999999998</v>
      </c>
      <c r="K150" s="35">
        <f t="shared" si="12"/>
        <v>3.3</v>
      </c>
      <c r="L150" s="56" t="str">
        <f t="shared" si="13"/>
        <v>S4</v>
      </c>
      <c r="M150" s="57"/>
      <c r="N150" s="57"/>
    </row>
    <row r="151" spans="1:14" x14ac:dyDescent="0.25">
      <c r="A151" s="55" t="s">
        <v>160</v>
      </c>
      <c r="B151" s="55" t="str">
        <f>[1]Patrocinadores!F144</f>
        <v>Privada</v>
      </c>
      <c r="C151" s="55"/>
      <c r="D151" s="37" t="str">
        <f>'[1]Eixo - Porte'!D144</f>
        <v>3</v>
      </c>
      <c r="E151" s="55">
        <f>'[1]Pluralidade de PB'!J144</f>
        <v>2</v>
      </c>
      <c r="F151" s="55">
        <f>[1]População!C144</f>
        <v>4</v>
      </c>
      <c r="G151" s="55">
        <f>[1]Exigível!E144</f>
        <v>4</v>
      </c>
      <c r="H151" s="55">
        <f>[1]Patrocinadores!C144</f>
        <v>4</v>
      </c>
      <c r="I151" s="55">
        <f>'[1]Fluxo Previdencial'!C144</f>
        <v>4</v>
      </c>
      <c r="J151" s="37">
        <f t="shared" si="11"/>
        <v>3.8</v>
      </c>
      <c r="K151" s="35">
        <f t="shared" si="12"/>
        <v>6.8</v>
      </c>
      <c r="L151" s="56" t="str">
        <f t="shared" si="13"/>
        <v>S2</v>
      </c>
      <c r="M151" s="57"/>
      <c r="N151" s="57"/>
    </row>
    <row r="152" spans="1:14" x14ac:dyDescent="0.25">
      <c r="A152" s="55" t="s">
        <v>161</v>
      </c>
      <c r="B152" s="55" t="str">
        <f>[1]Patrocinadores!F145</f>
        <v>Pública Federal</v>
      </c>
      <c r="C152" s="55"/>
      <c r="D152" s="37" t="str">
        <f>'[1]Eixo - Porte'!D145</f>
        <v>3</v>
      </c>
      <c r="E152" s="55">
        <f>'[1]Pluralidade de PB'!J145</f>
        <v>2</v>
      </c>
      <c r="F152" s="55">
        <f>[1]População!C145</f>
        <v>2</v>
      </c>
      <c r="G152" s="55">
        <f>[1]Exigível!E145</f>
        <v>2</v>
      </c>
      <c r="H152" s="55">
        <f>[1]Patrocinadores!C145</f>
        <v>2</v>
      </c>
      <c r="I152" s="55">
        <f>'[1]Fluxo Previdencial'!C145</f>
        <v>4</v>
      </c>
      <c r="J152" s="37">
        <f t="shared" si="11"/>
        <v>2.4</v>
      </c>
      <c r="K152" s="35">
        <f t="shared" si="12"/>
        <v>5.4</v>
      </c>
      <c r="L152" s="56" t="str">
        <f t="shared" si="13"/>
        <v>S3</v>
      </c>
      <c r="M152" s="57"/>
      <c r="N152" s="57"/>
    </row>
    <row r="153" spans="1:14" x14ac:dyDescent="0.25">
      <c r="A153" s="55" t="s">
        <v>162</v>
      </c>
      <c r="B153" s="55" t="str">
        <f>[1]Patrocinadores!F146</f>
        <v>Instituidor</v>
      </c>
      <c r="C153" s="55"/>
      <c r="D153" s="37" t="str">
        <f>'[1]Eixo - Porte'!D146</f>
        <v>1</v>
      </c>
      <c r="E153" s="55">
        <f>'[1]Pluralidade de PB'!J146</f>
        <v>1</v>
      </c>
      <c r="F153" s="55">
        <f>[1]População!C146</f>
        <v>3</v>
      </c>
      <c r="G153" s="55">
        <f>[1]Exigível!E146</f>
        <v>1</v>
      </c>
      <c r="H153" s="55">
        <f>[1]Patrocinadores!C146</f>
        <v>2</v>
      </c>
      <c r="I153" s="55">
        <f>'[1]Fluxo Previdencial'!C146</f>
        <v>1</v>
      </c>
      <c r="J153" s="37">
        <f t="shared" si="11"/>
        <v>1.8</v>
      </c>
      <c r="K153" s="35">
        <f t="shared" si="12"/>
        <v>2.8</v>
      </c>
      <c r="L153" s="56" t="str">
        <f t="shared" si="13"/>
        <v>S4</v>
      </c>
      <c r="M153" s="57"/>
      <c r="N153" s="57"/>
    </row>
    <row r="154" spans="1:14" x14ac:dyDescent="0.25">
      <c r="A154" s="55" t="s">
        <v>163</v>
      </c>
      <c r="B154" s="55" t="str">
        <f>[1]Patrocinadores!F147</f>
        <v>Instituidor</v>
      </c>
      <c r="C154" s="55"/>
      <c r="D154" s="37" t="str">
        <f>'[1]Eixo - Porte'!D147</f>
        <v>1</v>
      </c>
      <c r="E154" s="55">
        <f>'[1]Pluralidade de PB'!J147</f>
        <v>1</v>
      </c>
      <c r="F154" s="55">
        <f>[1]População!C147</f>
        <v>4</v>
      </c>
      <c r="G154" s="55">
        <f>[1]Exigível!E147</f>
        <v>3</v>
      </c>
      <c r="H154" s="55">
        <f>[1]Patrocinadores!C147</f>
        <v>4</v>
      </c>
      <c r="I154" s="55">
        <f>'[1]Fluxo Previdencial'!C147</f>
        <v>2</v>
      </c>
      <c r="J154" s="37">
        <f t="shared" si="11"/>
        <v>3.1</v>
      </c>
      <c r="K154" s="35">
        <f t="shared" si="12"/>
        <v>4.0999999999999996</v>
      </c>
      <c r="L154" s="56" t="str">
        <f t="shared" si="13"/>
        <v>S3</v>
      </c>
      <c r="M154" s="57"/>
      <c r="N154" s="57"/>
    </row>
    <row r="155" spans="1:14" x14ac:dyDescent="0.25">
      <c r="A155" s="55" t="s">
        <v>164</v>
      </c>
      <c r="B155" s="55" t="str">
        <f>[1]Patrocinadores!F148</f>
        <v>Instituidor</v>
      </c>
      <c r="C155" s="55"/>
      <c r="D155" s="37" t="str">
        <f>'[1]Eixo - Porte'!D148</f>
        <v>1</v>
      </c>
      <c r="E155" s="55">
        <f>'[1]Pluralidade de PB'!J148</f>
        <v>1</v>
      </c>
      <c r="F155" s="55">
        <f>[1]População!C148</f>
        <v>1</v>
      </c>
      <c r="G155" s="55">
        <f>[1]Exigível!E148</f>
        <v>1</v>
      </c>
      <c r="H155" s="55">
        <f>[1]Patrocinadores!C148</f>
        <v>2</v>
      </c>
      <c r="I155" s="55">
        <f>'[1]Fluxo Previdencial'!C148</f>
        <v>1</v>
      </c>
      <c r="J155" s="37">
        <f t="shared" si="11"/>
        <v>1.2</v>
      </c>
      <c r="K155" s="35">
        <f t="shared" si="12"/>
        <v>2.2000000000000002</v>
      </c>
      <c r="L155" s="56" t="str">
        <f t="shared" si="13"/>
        <v>S4</v>
      </c>
      <c r="M155" s="57"/>
      <c r="N155" s="57"/>
    </row>
    <row r="156" spans="1:14" x14ac:dyDescent="0.25">
      <c r="A156" s="55" t="s">
        <v>165</v>
      </c>
      <c r="B156" s="55" t="str">
        <f>[1]Patrocinadores!F149</f>
        <v>Instituidor</v>
      </c>
      <c r="C156" s="55"/>
      <c r="D156" s="37" t="str">
        <f>'[1]Eixo - Porte'!D149</f>
        <v>2</v>
      </c>
      <c r="E156" s="55">
        <f>'[1]Pluralidade de PB'!J149</f>
        <v>1</v>
      </c>
      <c r="F156" s="55">
        <f>[1]População!C149</f>
        <v>4</v>
      </c>
      <c r="G156" s="55">
        <f>[1]Exigível!E149</f>
        <v>1</v>
      </c>
      <c r="H156" s="55">
        <f>[1]Patrocinadores!C149</f>
        <v>2</v>
      </c>
      <c r="I156" s="55">
        <f>'[1]Fluxo Previdencial'!C149</f>
        <v>2</v>
      </c>
      <c r="J156" s="37">
        <f t="shared" si="11"/>
        <v>2.2999999999999998</v>
      </c>
      <c r="K156" s="35">
        <f t="shared" si="12"/>
        <v>4.3</v>
      </c>
      <c r="L156" s="56" t="str">
        <f t="shared" si="13"/>
        <v>S3</v>
      </c>
      <c r="M156" s="57"/>
      <c r="N156" s="57"/>
    </row>
    <row r="157" spans="1:14" x14ac:dyDescent="0.25">
      <c r="A157" s="55" t="s">
        <v>166</v>
      </c>
      <c r="B157" s="55" t="str">
        <f>[1]Patrocinadores!F150</f>
        <v>Instituidor</v>
      </c>
      <c r="C157" s="55"/>
      <c r="D157" s="37" t="str">
        <f>'[1]Eixo - Porte'!D150</f>
        <v>1</v>
      </c>
      <c r="E157" s="55">
        <f>'[1]Pluralidade de PB'!J150</f>
        <v>1</v>
      </c>
      <c r="F157" s="55">
        <f>[1]População!C150</f>
        <v>3</v>
      </c>
      <c r="G157" s="55">
        <f>[1]Exigível!E150</f>
        <v>4</v>
      </c>
      <c r="H157" s="55">
        <f>[1]Patrocinadores!C150</f>
        <v>2</v>
      </c>
      <c r="I157" s="55">
        <f>'[1]Fluxo Previdencial'!C150</f>
        <v>1</v>
      </c>
      <c r="J157" s="37">
        <f t="shared" si="11"/>
        <v>2.4</v>
      </c>
      <c r="K157" s="35">
        <f t="shared" si="12"/>
        <v>3.4</v>
      </c>
      <c r="L157" s="56" t="str">
        <f t="shared" si="13"/>
        <v>S4</v>
      </c>
      <c r="M157" s="57"/>
      <c r="N157" s="57"/>
    </row>
    <row r="158" spans="1:14" x14ac:dyDescent="0.25">
      <c r="A158" s="55" t="s">
        <v>167</v>
      </c>
      <c r="B158" s="55" t="str">
        <f>[1]Patrocinadores!F151</f>
        <v>Instituidor</v>
      </c>
      <c r="C158" s="55"/>
      <c r="D158" s="37" t="str">
        <f>'[1]Eixo - Porte'!D151</f>
        <v>1</v>
      </c>
      <c r="E158" s="55">
        <f>'[1]Pluralidade de PB'!J151</f>
        <v>1</v>
      </c>
      <c r="F158" s="55">
        <f>[1]População!C151</f>
        <v>3</v>
      </c>
      <c r="G158" s="55">
        <f>[1]Exigível!E151</f>
        <v>3</v>
      </c>
      <c r="H158" s="55">
        <f>[1]Patrocinadores!C151</f>
        <v>2</v>
      </c>
      <c r="I158" s="55">
        <f>'[1]Fluxo Previdencial'!C151</f>
        <v>1</v>
      </c>
      <c r="J158" s="37">
        <f t="shared" si="11"/>
        <v>2.2000000000000002</v>
      </c>
      <c r="K158" s="35">
        <f t="shared" si="12"/>
        <v>3.2</v>
      </c>
      <c r="L158" s="56" t="str">
        <f t="shared" si="13"/>
        <v>S4</v>
      </c>
      <c r="M158" s="57"/>
      <c r="N158" s="57"/>
    </row>
    <row r="159" spans="1:14" x14ac:dyDescent="0.25">
      <c r="A159" s="55" t="s">
        <v>168</v>
      </c>
      <c r="B159" s="55" t="str">
        <f>[1]Patrocinadores!F152</f>
        <v>Instituidor</v>
      </c>
      <c r="C159" s="55"/>
      <c r="D159" s="37" t="str">
        <f>'[1]Eixo - Porte'!D152</f>
        <v>1</v>
      </c>
      <c r="E159" s="55">
        <f>'[1]Pluralidade de PB'!J152</f>
        <v>1</v>
      </c>
      <c r="F159" s="55">
        <f>[1]População!C152</f>
        <v>3</v>
      </c>
      <c r="G159" s="55">
        <f>[1]Exigível!E152</f>
        <v>1</v>
      </c>
      <c r="H159" s="55">
        <f>[1]Patrocinadores!C152</f>
        <v>2</v>
      </c>
      <c r="I159" s="55">
        <f>'[1]Fluxo Previdencial'!C152</f>
        <v>1</v>
      </c>
      <c r="J159" s="37">
        <f t="shared" si="11"/>
        <v>1.8</v>
      </c>
      <c r="K159" s="35">
        <f t="shared" si="12"/>
        <v>2.8</v>
      </c>
      <c r="L159" s="56" t="str">
        <f t="shared" si="13"/>
        <v>S4</v>
      </c>
      <c r="M159" s="57"/>
      <c r="N159" s="57"/>
    </row>
    <row r="160" spans="1:14" x14ac:dyDescent="0.25">
      <c r="A160" s="55" t="s">
        <v>169</v>
      </c>
      <c r="B160" s="55" t="str">
        <f>[1]Patrocinadores!F153</f>
        <v>Instituidor</v>
      </c>
      <c r="C160" s="55"/>
      <c r="D160" s="37" t="str">
        <f>'[1]Eixo - Porte'!D153</f>
        <v>2</v>
      </c>
      <c r="E160" s="55">
        <f>'[1]Pluralidade de PB'!J153</f>
        <v>1</v>
      </c>
      <c r="F160" s="55">
        <f>[1]População!C153</f>
        <v>4</v>
      </c>
      <c r="G160" s="55">
        <f>[1]Exigível!E153</f>
        <v>3</v>
      </c>
      <c r="H160" s="55">
        <f>[1]Patrocinadores!C153</f>
        <v>4</v>
      </c>
      <c r="I160" s="55">
        <f>'[1]Fluxo Previdencial'!C153</f>
        <v>3</v>
      </c>
      <c r="J160" s="37">
        <f t="shared" si="11"/>
        <v>3.3</v>
      </c>
      <c r="K160" s="35">
        <f t="shared" si="12"/>
        <v>5.3</v>
      </c>
      <c r="L160" s="56" t="str">
        <f t="shared" si="13"/>
        <v>S3</v>
      </c>
      <c r="M160" s="57"/>
      <c r="N160" s="57"/>
    </row>
    <row r="161" spans="1:14" x14ac:dyDescent="0.25">
      <c r="A161" s="55" t="s">
        <v>170</v>
      </c>
      <c r="B161" s="55" t="str">
        <f>[1]Patrocinadores!F154</f>
        <v>Privada</v>
      </c>
      <c r="C161" s="55"/>
      <c r="D161" s="37" t="str">
        <f>'[1]Eixo - Porte'!D154</f>
        <v>1</v>
      </c>
      <c r="E161" s="55">
        <f>'[1]Pluralidade de PB'!J154</f>
        <v>1</v>
      </c>
      <c r="F161" s="55">
        <f>[1]População!C154</f>
        <v>1</v>
      </c>
      <c r="G161" s="55">
        <f>[1]Exigível!E154</f>
        <v>1</v>
      </c>
      <c r="H161" s="55">
        <f>[1]Patrocinadores!C154</f>
        <v>1</v>
      </c>
      <c r="I161" s="55">
        <f>'[1]Fluxo Previdencial'!C154</f>
        <v>1</v>
      </c>
      <c r="J161" s="37">
        <f t="shared" si="11"/>
        <v>1</v>
      </c>
      <c r="K161" s="35">
        <f t="shared" si="12"/>
        <v>2</v>
      </c>
      <c r="L161" s="56" t="str">
        <f t="shared" si="13"/>
        <v>S4</v>
      </c>
      <c r="M161" s="57"/>
      <c r="N161" s="57"/>
    </row>
    <row r="162" spans="1:14" x14ac:dyDescent="0.25">
      <c r="A162" s="55" t="s">
        <v>171</v>
      </c>
      <c r="B162" s="55" t="str">
        <f>[1]Patrocinadores!F155</f>
        <v>Privada</v>
      </c>
      <c r="C162" s="55"/>
      <c r="D162" s="37" t="str">
        <f>'[1]Eixo - Porte'!D155</f>
        <v>1</v>
      </c>
      <c r="E162" s="55">
        <f>'[1]Pluralidade de PB'!J155</f>
        <v>1</v>
      </c>
      <c r="F162" s="55">
        <f>[1]População!C155</f>
        <v>3</v>
      </c>
      <c r="G162" s="55">
        <f>[1]Exigível!E155</f>
        <v>1</v>
      </c>
      <c r="H162" s="55">
        <f>[1]Patrocinadores!C155</f>
        <v>2</v>
      </c>
      <c r="I162" s="55">
        <f>'[1]Fluxo Previdencial'!C155</f>
        <v>3</v>
      </c>
      <c r="J162" s="37">
        <f t="shared" si="11"/>
        <v>2.2000000000000002</v>
      </c>
      <c r="K162" s="35">
        <f t="shared" si="12"/>
        <v>3.2</v>
      </c>
      <c r="L162" s="56" t="str">
        <f t="shared" si="13"/>
        <v>S4</v>
      </c>
      <c r="M162" s="57"/>
      <c r="N162" s="57"/>
    </row>
    <row r="163" spans="1:14" x14ac:dyDescent="0.25">
      <c r="A163" s="55" t="s">
        <v>172</v>
      </c>
      <c r="B163" s="55" t="str">
        <f>[1]Patrocinadores!F156</f>
        <v>Pública Federal</v>
      </c>
      <c r="C163" s="55"/>
      <c r="D163" s="37" t="str">
        <f>'[1]Eixo - Porte'!D156</f>
        <v>4</v>
      </c>
      <c r="E163" s="55">
        <f>'[1]Pluralidade de PB'!J156</f>
        <v>4</v>
      </c>
      <c r="F163" s="55">
        <f>[1]População!C156</f>
        <v>4</v>
      </c>
      <c r="G163" s="55">
        <f>[1]Exigível!E156</f>
        <v>4</v>
      </c>
      <c r="H163" s="55">
        <f>[1]Patrocinadores!C156</f>
        <v>4</v>
      </c>
      <c r="I163" s="55">
        <f>'[1]Fluxo Previdencial'!C156</f>
        <v>4</v>
      </c>
      <c r="J163" s="37">
        <f t="shared" si="11"/>
        <v>4</v>
      </c>
      <c r="K163" s="35">
        <f t="shared" si="12"/>
        <v>8</v>
      </c>
      <c r="L163" s="56" t="str">
        <f t="shared" si="13"/>
        <v>S1</v>
      </c>
      <c r="M163" s="57" t="s">
        <v>2277</v>
      </c>
      <c r="N163" s="57"/>
    </row>
    <row r="164" spans="1:14" x14ac:dyDescent="0.25">
      <c r="A164" s="55" t="s">
        <v>173</v>
      </c>
      <c r="B164" s="55" t="str">
        <f>[1]Patrocinadores!F157</f>
        <v>Privada</v>
      </c>
      <c r="C164" s="55"/>
      <c r="D164" s="37" t="str">
        <f>'[1]Eixo - Porte'!D157</f>
        <v>2</v>
      </c>
      <c r="E164" s="55">
        <f>'[1]Pluralidade de PB'!J157</f>
        <v>1</v>
      </c>
      <c r="F164" s="55">
        <f>[1]População!C157</f>
        <v>2</v>
      </c>
      <c r="G164" s="55">
        <f>[1]Exigível!E157</f>
        <v>1</v>
      </c>
      <c r="H164" s="55">
        <f>[1]Patrocinadores!C157</f>
        <v>2</v>
      </c>
      <c r="I164" s="55">
        <f>'[1]Fluxo Previdencial'!C157</f>
        <v>2</v>
      </c>
      <c r="J164" s="37">
        <f t="shared" si="11"/>
        <v>1.7</v>
      </c>
      <c r="K164" s="35">
        <f t="shared" si="12"/>
        <v>3.7</v>
      </c>
      <c r="L164" s="56" t="str">
        <f t="shared" si="13"/>
        <v>S4</v>
      </c>
      <c r="M164" s="57"/>
      <c r="N164" s="57"/>
    </row>
    <row r="165" spans="1:14" x14ac:dyDescent="0.25">
      <c r="A165" s="55" t="s">
        <v>174</v>
      </c>
      <c r="B165" s="55" t="str">
        <f>[1]Patrocinadores!F158</f>
        <v>Privada</v>
      </c>
      <c r="C165" s="55"/>
      <c r="D165" s="37" t="str">
        <f>'[1]Eixo - Porte'!D158</f>
        <v>2</v>
      </c>
      <c r="E165" s="55">
        <f>'[1]Pluralidade de PB'!J158</f>
        <v>1</v>
      </c>
      <c r="F165" s="55">
        <f>[1]População!C158</f>
        <v>3</v>
      </c>
      <c r="G165" s="55">
        <f>[1]Exigível!E158</f>
        <v>1</v>
      </c>
      <c r="H165" s="55">
        <f>[1]Patrocinadores!C158</f>
        <v>1</v>
      </c>
      <c r="I165" s="55">
        <f>'[1]Fluxo Previdencial'!C158</f>
        <v>2</v>
      </c>
      <c r="J165" s="37">
        <f t="shared" si="11"/>
        <v>1.8</v>
      </c>
      <c r="K165" s="35">
        <f t="shared" si="12"/>
        <v>3.8</v>
      </c>
      <c r="L165" s="56" t="str">
        <f t="shared" si="13"/>
        <v>S4</v>
      </c>
      <c r="M165" s="57"/>
      <c r="N165" s="57"/>
    </row>
    <row r="166" spans="1:14" x14ac:dyDescent="0.25">
      <c r="A166" s="55" t="s">
        <v>175</v>
      </c>
      <c r="B166" s="55" t="str">
        <f>[1]Patrocinadores!F159</f>
        <v>Privada</v>
      </c>
      <c r="C166" s="55"/>
      <c r="D166" s="37" t="str">
        <f>'[1]Eixo - Porte'!D159</f>
        <v>2</v>
      </c>
      <c r="E166" s="55">
        <f>'[1]Pluralidade de PB'!J159</f>
        <v>2</v>
      </c>
      <c r="F166" s="55">
        <f>[1]População!C159</f>
        <v>3</v>
      </c>
      <c r="G166" s="55">
        <f>[1]Exigível!E159</f>
        <v>1</v>
      </c>
      <c r="H166" s="55">
        <f>[1]Patrocinadores!C159</f>
        <v>4</v>
      </c>
      <c r="I166" s="55">
        <f>'[1]Fluxo Previdencial'!C159</f>
        <v>2</v>
      </c>
      <c r="J166" s="37">
        <f t="shared" si="11"/>
        <v>2.5</v>
      </c>
      <c r="K166" s="35">
        <f t="shared" si="12"/>
        <v>4.5</v>
      </c>
      <c r="L166" s="56" t="str">
        <f t="shared" si="13"/>
        <v>S3</v>
      </c>
      <c r="M166" s="57"/>
      <c r="N166" s="57"/>
    </row>
    <row r="167" spans="1:14" x14ac:dyDescent="0.25">
      <c r="A167" s="55" t="s">
        <v>176</v>
      </c>
      <c r="B167" s="55" t="str">
        <f>[1]Patrocinadores!F160</f>
        <v>Pública Federal</v>
      </c>
      <c r="C167" s="55"/>
      <c r="D167" s="37" t="str">
        <f>'[1]Eixo - Porte'!D160</f>
        <v>2</v>
      </c>
      <c r="E167" s="55">
        <f>'[1]Pluralidade de PB'!J160</f>
        <v>1</v>
      </c>
      <c r="F167" s="55">
        <f>[1]População!C160</f>
        <v>3</v>
      </c>
      <c r="G167" s="55">
        <f>[1]Exigível!E160</f>
        <v>4</v>
      </c>
      <c r="H167" s="55">
        <f>[1]Patrocinadores!C160</f>
        <v>3</v>
      </c>
      <c r="I167" s="55">
        <f>'[1]Fluxo Previdencial'!C160</f>
        <v>4</v>
      </c>
      <c r="J167" s="37">
        <f t="shared" si="11"/>
        <v>3.2</v>
      </c>
      <c r="K167" s="35">
        <f t="shared" si="12"/>
        <v>5.2</v>
      </c>
      <c r="L167" s="56" t="str">
        <f t="shared" si="13"/>
        <v>S3</v>
      </c>
      <c r="M167" s="57"/>
      <c r="N167" s="57"/>
    </row>
    <row r="168" spans="1:14" x14ac:dyDescent="0.25">
      <c r="A168" s="55" t="s">
        <v>177</v>
      </c>
      <c r="B168" s="55" t="str">
        <f>[1]Patrocinadores!F161</f>
        <v>Pública Federal</v>
      </c>
      <c r="C168" s="55"/>
      <c r="D168" s="37" t="str">
        <f>'[1]Eixo - Porte'!D161</f>
        <v>4</v>
      </c>
      <c r="E168" s="55">
        <f>'[1]Pluralidade de PB'!J161</f>
        <v>2</v>
      </c>
      <c r="F168" s="55">
        <f>[1]População!C161</f>
        <v>4</v>
      </c>
      <c r="G168" s="55">
        <f>[1]Exigível!E161</f>
        <v>3</v>
      </c>
      <c r="H168" s="55">
        <f>[1]Patrocinadores!C161</f>
        <v>2</v>
      </c>
      <c r="I168" s="55">
        <f>'[1]Fluxo Previdencial'!C161</f>
        <v>4</v>
      </c>
      <c r="J168" s="37">
        <f t="shared" si="11"/>
        <v>3.2</v>
      </c>
      <c r="K168" s="35">
        <f t="shared" si="12"/>
        <v>7.2</v>
      </c>
      <c r="L168" s="56" t="str">
        <f t="shared" si="13"/>
        <v>S1</v>
      </c>
      <c r="M168" s="57" t="s">
        <v>2277</v>
      </c>
      <c r="N168" s="57"/>
    </row>
    <row r="169" spans="1:14" x14ac:dyDescent="0.25">
      <c r="A169" s="55" t="s">
        <v>178</v>
      </c>
      <c r="B169" s="55" t="str">
        <f>[1]Patrocinadores!F162</f>
        <v>Privada</v>
      </c>
      <c r="C169" s="55"/>
      <c r="D169" s="37" t="str">
        <f>'[1]Eixo - Porte'!D162</f>
        <v>1</v>
      </c>
      <c r="E169" s="55">
        <f>'[1]Pluralidade de PB'!J162</f>
        <v>1</v>
      </c>
      <c r="F169" s="55">
        <f>[1]População!C162</f>
        <v>1</v>
      </c>
      <c r="G169" s="55">
        <f>[1]Exigível!E162</f>
        <v>1</v>
      </c>
      <c r="H169" s="55">
        <f>[1]Patrocinadores!C162</f>
        <v>2</v>
      </c>
      <c r="I169" s="55">
        <f>'[1]Fluxo Previdencial'!C162</f>
        <v>2</v>
      </c>
      <c r="J169" s="37">
        <f t="shared" si="11"/>
        <v>1.4</v>
      </c>
      <c r="K169" s="35">
        <f t="shared" si="12"/>
        <v>2.4</v>
      </c>
      <c r="L169" s="56" t="str">
        <f t="shared" si="13"/>
        <v>S4</v>
      </c>
      <c r="M169" s="57"/>
      <c r="N169" s="57"/>
    </row>
    <row r="170" spans="1:14" x14ac:dyDescent="0.25">
      <c r="A170" s="55" t="s">
        <v>179</v>
      </c>
      <c r="B170" s="55" t="str">
        <f>[1]Patrocinadores!F163</f>
        <v>Pública Estadual</v>
      </c>
      <c r="C170" s="55"/>
      <c r="D170" s="37" t="str">
        <f>'[1]Eixo - Porte'!D163</f>
        <v>2</v>
      </c>
      <c r="E170" s="55">
        <f>'[1]Pluralidade de PB'!J163</f>
        <v>3</v>
      </c>
      <c r="F170" s="55">
        <f>[1]População!C163</f>
        <v>3</v>
      </c>
      <c r="G170" s="55">
        <f>[1]Exigível!E163</f>
        <v>4</v>
      </c>
      <c r="H170" s="55">
        <f>[1]Patrocinadores!C163</f>
        <v>2</v>
      </c>
      <c r="I170" s="55">
        <f>'[1]Fluxo Previdencial'!C163</f>
        <v>4</v>
      </c>
      <c r="J170" s="37">
        <f t="shared" si="11"/>
        <v>3.2</v>
      </c>
      <c r="K170" s="35">
        <f t="shared" si="12"/>
        <v>5.2</v>
      </c>
      <c r="L170" s="56" t="str">
        <f t="shared" si="13"/>
        <v>S3</v>
      </c>
      <c r="M170" s="57"/>
      <c r="N170" s="57"/>
    </row>
    <row r="171" spans="1:14" x14ac:dyDescent="0.25">
      <c r="A171" s="55" t="s">
        <v>180</v>
      </c>
      <c r="B171" s="55" t="str">
        <f>[1]Patrocinadores!F164</f>
        <v>Privada</v>
      </c>
      <c r="C171" s="55"/>
      <c r="D171" s="37" t="str">
        <f>'[1]Eixo - Porte'!D164</f>
        <v>1</v>
      </c>
      <c r="E171" s="55">
        <f>'[1]Pluralidade de PB'!J164</f>
        <v>1</v>
      </c>
      <c r="F171" s="55">
        <f>[1]População!C164</f>
        <v>4</v>
      </c>
      <c r="G171" s="55">
        <f>[1]Exigível!E164</f>
        <v>1</v>
      </c>
      <c r="H171" s="55">
        <f>[1]Patrocinadores!C164</f>
        <v>3</v>
      </c>
      <c r="I171" s="55">
        <f>'[1]Fluxo Previdencial'!C164</f>
        <v>2</v>
      </c>
      <c r="J171" s="37">
        <f t="shared" si="11"/>
        <v>2.5</v>
      </c>
      <c r="K171" s="35">
        <f t="shared" si="12"/>
        <v>3.5</v>
      </c>
      <c r="L171" s="56" t="str">
        <f t="shared" si="13"/>
        <v>S4</v>
      </c>
      <c r="M171" s="57"/>
      <c r="N171" s="57"/>
    </row>
    <row r="172" spans="1:14" x14ac:dyDescent="0.25">
      <c r="A172" s="55" t="s">
        <v>181</v>
      </c>
      <c r="B172" s="55" t="str">
        <f>[1]Patrocinadores!F165</f>
        <v>Pública Federal</v>
      </c>
      <c r="C172" s="55"/>
      <c r="D172" s="37" t="str">
        <f>'[1]Eixo - Porte'!D165</f>
        <v>1</v>
      </c>
      <c r="E172" s="55">
        <f>'[1]Pluralidade de PB'!J165</f>
        <v>1</v>
      </c>
      <c r="F172" s="55">
        <f>[1]População!C165</f>
        <v>1</v>
      </c>
      <c r="G172" s="55">
        <f>[1]Exigível!E165</f>
        <v>4</v>
      </c>
      <c r="H172" s="55">
        <f>[1]Patrocinadores!C165</f>
        <v>2</v>
      </c>
      <c r="I172" s="55">
        <f>'[1]Fluxo Previdencial'!C165</f>
        <v>1</v>
      </c>
      <c r="J172" s="37">
        <f t="shared" si="11"/>
        <v>1.8</v>
      </c>
      <c r="K172" s="35">
        <f t="shared" si="12"/>
        <v>2.8</v>
      </c>
      <c r="L172" s="56" t="str">
        <f t="shared" si="13"/>
        <v>S4</v>
      </c>
      <c r="M172" s="57"/>
      <c r="N172" s="57"/>
    </row>
    <row r="173" spans="1:14" x14ac:dyDescent="0.25">
      <c r="A173" s="55" t="s">
        <v>182</v>
      </c>
      <c r="B173" s="55" t="str">
        <f>[1]Patrocinadores!F166</f>
        <v>Privada</v>
      </c>
      <c r="C173" s="55"/>
      <c r="D173" s="37" t="str">
        <f>'[1]Eixo - Porte'!D166</f>
        <v>1</v>
      </c>
      <c r="E173" s="55">
        <f>'[1]Pluralidade de PB'!J166</f>
        <v>1</v>
      </c>
      <c r="F173" s="55">
        <f>[1]População!C166</f>
        <v>1</v>
      </c>
      <c r="G173" s="55">
        <f>[1]Exigível!E166</f>
        <v>1</v>
      </c>
      <c r="H173" s="55">
        <f>[1]Patrocinadores!C166</f>
        <v>1</v>
      </c>
      <c r="I173" s="55">
        <f>'[1]Fluxo Previdencial'!C166</f>
        <v>1</v>
      </c>
      <c r="J173" s="37">
        <f t="shared" si="11"/>
        <v>1</v>
      </c>
      <c r="K173" s="35">
        <f t="shared" si="12"/>
        <v>2</v>
      </c>
      <c r="L173" s="56" t="str">
        <f t="shared" si="13"/>
        <v>S4</v>
      </c>
      <c r="M173" s="57"/>
      <c r="N173" s="57"/>
    </row>
    <row r="174" spans="1:14" x14ac:dyDescent="0.25">
      <c r="A174" s="55" t="s">
        <v>183</v>
      </c>
      <c r="B174" s="55" t="str">
        <f>[1]Patrocinadores!F167</f>
        <v>Pública Estadual</v>
      </c>
      <c r="C174" s="55" t="s">
        <v>2282</v>
      </c>
      <c r="D174" s="37" t="str">
        <f>'[1]Eixo - Porte'!D167</f>
        <v>1</v>
      </c>
      <c r="E174" s="55">
        <f>'[1]Pluralidade de PB'!J167</f>
        <v>1</v>
      </c>
      <c r="F174" s="55">
        <f>[1]População!C167</f>
        <v>1</v>
      </c>
      <c r="G174" s="55">
        <f>[1]Exigível!E167</f>
        <v>1</v>
      </c>
      <c r="H174" s="55">
        <f>[1]Patrocinadores!C167</f>
        <v>3</v>
      </c>
      <c r="I174" s="55">
        <f>'[1]Fluxo Previdencial'!C167</f>
        <v>1</v>
      </c>
      <c r="J174" s="37">
        <f t="shared" si="11"/>
        <v>1.4</v>
      </c>
      <c r="K174" s="35">
        <f t="shared" si="12"/>
        <v>2.4</v>
      </c>
      <c r="L174" s="56" t="str">
        <f t="shared" si="13"/>
        <v>S4</v>
      </c>
      <c r="M174" s="57"/>
      <c r="N174" s="57"/>
    </row>
    <row r="175" spans="1:14" x14ac:dyDescent="0.25">
      <c r="A175" s="55" t="s">
        <v>184</v>
      </c>
      <c r="B175" s="55" t="str">
        <f>[1]Patrocinadores!F168</f>
        <v>Pública Estadual</v>
      </c>
      <c r="C175" s="55" t="s">
        <v>2282</v>
      </c>
      <c r="D175" s="37" t="str">
        <f>'[1]Eixo - Porte'!D168</f>
        <v>1</v>
      </c>
      <c r="E175" s="55">
        <f>'[1]Pluralidade de PB'!J168</f>
        <v>1</v>
      </c>
      <c r="F175" s="55">
        <f>[1]População!C168</f>
        <v>2</v>
      </c>
      <c r="G175" s="55">
        <f>[1]Exigível!E168</f>
        <v>4</v>
      </c>
      <c r="H175" s="55">
        <f>[1]Patrocinadores!C168</f>
        <v>3</v>
      </c>
      <c r="I175" s="55">
        <f>'[1]Fluxo Previdencial'!C168</f>
        <v>2</v>
      </c>
      <c r="J175" s="37">
        <f t="shared" si="11"/>
        <v>2.5</v>
      </c>
      <c r="K175" s="35">
        <f t="shared" si="12"/>
        <v>3.5</v>
      </c>
      <c r="L175" s="56" t="str">
        <f t="shared" si="13"/>
        <v>S4</v>
      </c>
      <c r="M175" s="57"/>
      <c r="N175" s="57"/>
    </row>
    <row r="176" spans="1:14" x14ac:dyDescent="0.25">
      <c r="A176" s="55" t="s">
        <v>185</v>
      </c>
      <c r="B176" s="55" t="str">
        <f>[1]Patrocinadores!F169</f>
        <v>Privada</v>
      </c>
      <c r="C176" s="55"/>
      <c r="D176" s="37" t="str">
        <f>'[1]Eixo - Porte'!D169</f>
        <v>1</v>
      </c>
      <c r="E176" s="55">
        <f>'[1]Pluralidade de PB'!J169</f>
        <v>1</v>
      </c>
      <c r="F176" s="55">
        <f>[1]População!C169</f>
        <v>2</v>
      </c>
      <c r="G176" s="55">
        <f>[1]Exigível!E169</f>
        <v>3</v>
      </c>
      <c r="H176" s="55">
        <f>[1]Patrocinadores!C169</f>
        <v>2</v>
      </c>
      <c r="I176" s="55">
        <f>'[1]Fluxo Previdencial'!C169</f>
        <v>2</v>
      </c>
      <c r="J176" s="37">
        <f t="shared" si="11"/>
        <v>2.1</v>
      </c>
      <c r="K176" s="35">
        <f t="shared" si="12"/>
        <v>3.1</v>
      </c>
      <c r="L176" s="56" t="str">
        <f t="shared" si="13"/>
        <v>S4</v>
      </c>
      <c r="M176" s="57"/>
      <c r="N176" s="57"/>
    </row>
    <row r="177" spans="1:14" x14ac:dyDescent="0.25">
      <c r="A177" s="55" t="s">
        <v>186</v>
      </c>
      <c r="B177" s="55" t="str">
        <f>[1]Patrocinadores!F170</f>
        <v>Pública Federal</v>
      </c>
      <c r="C177" s="55"/>
      <c r="D177" s="37" t="str">
        <f>'[1]Eixo - Porte'!D170</f>
        <v>2</v>
      </c>
      <c r="E177" s="55">
        <f>'[1]Pluralidade de PB'!J170</f>
        <v>2</v>
      </c>
      <c r="F177" s="55">
        <f>[1]População!C170</f>
        <v>3</v>
      </c>
      <c r="G177" s="55">
        <f>[1]Exigível!E170</f>
        <v>3</v>
      </c>
      <c r="H177" s="55">
        <f>[1]Patrocinadores!C170</f>
        <v>2</v>
      </c>
      <c r="I177" s="55">
        <f>'[1]Fluxo Previdencial'!C170</f>
        <v>3</v>
      </c>
      <c r="J177" s="37">
        <f t="shared" si="11"/>
        <v>2.7</v>
      </c>
      <c r="K177" s="35">
        <f t="shared" si="12"/>
        <v>4.7</v>
      </c>
      <c r="L177" s="56" t="str">
        <f t="shared" si="13"/>
        <v>S3</v>
      </c>
      <c r="M177" s="57"/>
      <c r="N177" s="57"/>
    </row>
    <row r="178" spans="1:14" x14ac:dyDescent="0.25">
      <c r="A178" s="55" t="s">
        <v>187</v>
      </c>
      <c r="B178" s="55" t="str">
        <f>[1]Patrocinadores!F171</f>
        <v>Privada</v>
      </c>
      <c r="C178" s="55"/>
      <c r="D178" s="37" t="str">
        <f>'[1]Eixo - Porte'!D171</f>
        <v>3</v>
      </c>
      <c r="E178" s="55">
        <f>'[1]Pluralidade de PB'!J171</f>
        <v>1</v>
      </c>
      <c r="F178" s="55">
        <f>[1]População!C171</f>
        <v>2</v>
      </c>
      <c r="G178" s="55">
        <f>[1]Exigível!E171</f>
        <v>1</v>
      </c>
      <c r="H178" s="55">
        <f>[1]Patrocinadores!C171</f>
        <v>3</v>
      </c>
      <c r="I178" s="55">
        <f>'[1]Fluxo Previdencial'!C171</f>
        <v>3</v>
      </c>
      <c r="J178" s="37">
        <f t="shared" si="11"/>
        <v>2.1</v>
      </c>
      <c r="K178" s="35">
        <f t="shared" si="12"/>
        <v>5.0999999999999996</v>
      </c>
      <c r="L178" s="56" t="str">
        <f t="shared" si="13"/>
        <v>S3</v>
      </c>
      <c r="M178" s="57"/>
      <c r="N178" s="57"/>
    </row>
    <row r="179" spans="1:14" x14ac:dyDescent="0.25">
      <c r="A179" s="55" t="s">
        <v>188</v>
      </c>
      <c r="B179" s="55" t="str">
        <f>[1]Patrocinadores!F172</f>
        <v>Privada</v>
      </c>
      <c r="C179" s="55"/>
      <c r="D179" s="37" t="str">
        <f>'[1]Eixo - Porte'!D172</f>
        <v>2</v>
      </c>
      <c r="E179" s="55">
        <f>'[1]Pluralidade de PB'!J172</f>
        <v>1</v>
      </c>
      <c r="F179" s="55">
        <f>[1]População!C172</f>
        <v>1</v>
      </c>
      <c r="G179" s="55">
        <f>[1]Exigível!E172</f>
        <v>1</v>
      </c>
      <c r="H179" s="55">
        <f>[1]Patrocinadores!C172</f>
        <v>2</v>
      </c>
      <c r="I179" s="55">
        <f>'[1]Fluxo Previdencial'!C172</f>
        <v>2</v>
      </c>
      <c r="J179" s="37">
        <f t="shared" si="11"/>
        <v>1.4</v>
      </c>
      <c r="K179" s="35">
        <f t="shared" si="12"/>
        <v>3.4</v>
      </c>
      <c r="L179" s="56" t="str">
        <f t="shared" si="13"/>
        <v>S4</v>
      </c>
      <c r="M179" s="57"/>
      <c r="N179" s="57"/>
    </row>
    <row r="180" spans="1:14" x14ac:dyDescent="0.25">
      <c r="A180" s="55" t="s">
        <v>189</v>
      </c>
      <c r="B180" s="55" t="str">
        <f>[1]Patrocinadores!F173</f>
        <v>Privada</v>
      </c>
      <c r="C180" s="55"/>
      <c r="D180" s="37" t="str">
        <f>'[1]Eixo - Porte'!D173</f>
        <v>1</v>
      </c>
      <c r="E180" s="55">
        <f>'[1]Pluralidade de PB'!J173</f>
        <v>1</v>
      </c>
      <c r="F180" s="55">
        <f>[1]População!C173</f>
        <v>2</v>
      </c>
      <c r="G180" s="55">
        <f>[1]Exigível!E173</f>
        <v>2</v>
      </c>
      <c r="H180" s="55">
        <f>[1]Patrocinadores!C173</f>
        <v>2</v>
      </c>
      <c r="I180" s="55">
        <f>'[1]Fluxo Previdencial'!C173</f>
        <v>2</v>
      </c>
      <c r="J180" s="37">
        <f t="shared" si="11"/>
        <v>1.9</v>
      </c>
      <c r="K180" s="35">
        <f t="shared" si="12"/>
        <v>2.9</v>
      </c>
      <c r="L180" s="56" t="str">
        <f t="shared" si="13"/>
        <v>S4</v>
      </c>
      <c r="M180" s="57"/>
      <c r="N180" s="57"/>
    </row>
    <row r="181" spans="1:14" x14ac:dyDescent="0.25">
      <c r="A181" s="55" t="s">
        <v>190</v>
      </c>
      <c r="B181" s="55" t="str">
        <f>[1]Patrocinadores!F174</f>
        <v>Pública Municipal</v>
      </c>
      <c r="C181" s="55" t="s">
        <v>2282</v>
      </c>
      <c r="D181" s="37" t="str">
        <f>'[1]Eixo - Porte'!D174</f>
        <v>1</v>
      </c>
      <c r="E181" s="55">
        <f>'[1]Pluralidade de PB'!J174</f>
        <v>1</v>
      </c>
      <c r="F181" s="55">
        <f>[1]População!C174</f>
        <v>2</v>
      </c>
      <c r="G181" s="55">
        <f>[1]Exigível!E174</f>
        <v>1</v>
      </c>
      <c r="H181" s="55">
        <f>[1]Patrocinadores!C174</f>
        <v>4</v>
      </c>
      <c r="I181" s="55">
        <f>'[1]Fluxo Previdencial'!C174</f>
        <v>1</v>
      </c>
      <c r="J181" s="37">
        <f t="shared" si="11"/>
        <v>1.9</v>
      </c>
      <c r="K181" s="35">
        <f t="shared" si="12"/>
        <v>2.9</v>
      </c>
      <c r="L181" s="56" t="str">
        <f t="shared" si="13"/>
        <v>S4</v>
      </c>
      <c r="M181" s="57"/>
      <c r="N181" s="57"/>
    </row>
    <row r="182" spans="1:14" x14ac:dyDescent="0.25">
      <c r="A182" s="55" t="s">
        <v>191</v>
      </c>
      <c r="B182" s="55" t="str">
        <f>[1]Patrocinadores!F175</f>
        <v>Privada</v>
      </c>
      <c r="C182" s="55"/>
      <c r="D182" s="37" t="str">
        <f>'[1]Eixo - Porte'!D175</f>
        <v>2</v>
      </c>
      <c r="E182" s="55">
        <f>'[1]Pluralidade de PB'!J175</f>
        <v>1</v>
      </c>
      <c r="F182" s="55">
        <f>[1]População!C175</f>
        <v>1</v>
      </c>
      <c r="G182" s="55">
        <f>[1]Exigível!E175</f>
        <v>4</v>
      </c>
      <c r="H182" s="55">
        <f>[1]Patrocinadores!C175</f>
        <v>1</v>
      </c>
      <c r="I182" s="55">
        <f>'[1]Fluxo Previdencial'!C175</f>
        <v>2</v>
      </c>
      <c r="J182" s="37">
        <f t="shared" si="11"/>
        <v>1.8</v>
      </c>
      <c r="K182" s="35">
        <f t="shared" si="12"/>
        <v>3.8</v>
      </c>
      <c r="L182" s="56" t="str">
        <f t="shared" si="13"/>
        <v>S4</v>
      </c>
      <c r="M182" s="57"/>
      <c r="N182" s="57"/>
    </row>
    <row r="183" spans="1:14" x14ac:dyDescent="0.25">
      <c r="A183" s="55" t="s">
        <v>192</v>
      </c>
      <c r="B183" s="55" t="str">
        <f>[1]Patrocinadores!F176</f>
        <v>Privada</v>
      </c>
      <c r="C183" s="55"/>
      <c r="D183" s="37" t="str">
        <f>'[1]Eixo - Porte'!D176</f>
        <v>2</v>
      </c>
      <c r="E183" s="55">
        <f>'[1]Pluralidade de PB'!J176</f>
        <v>1</v>
      </c>
      <c r="F183" s="55">
        <f>[1]População!C176</f>
        <v>2</v>
      </c>
      <c r="G183" s="55">
        <f>[1]Exigível!E176</f>
        <v>3</v>
      </c>
      <c r="H183" s="55">
        <f>[1]Patrocinadores!C176</f>
        <v>2</v>
      </c>
      <c r="I183" s="55">
        <f>'[1]Fluxo Previdencial'!C176</f>
        <v>3</v>
      </c>
      <c r="J183" s="37">
        <f t="shared" si="11"/>
        <v>2.2999999999999998</v>
      </c>
      <c r="K183" s="35">
        <f t="shared" si="12"/>
        <v>4.3</v>
      </c>
      <c r="L183" s="56" t="str">
        <f t="shared" si="13"/>
        <v>S3</v>
      </c>
      <c r="M183" s="57"/>
      <c r="N183" s="57"/>
    </row>
    <row r="184" spans="1:14" x14ac:dyDescent="0.25">
      <c r="A184" s="55" t="s">
        <v>193</v>
      </c>
      <c r="B184" s="55" t="str">
        <f>[1]Patrocinadores!F177</f>
        <v>Pública Federal</v>
      </c>
      <c r="C184" s="55"/>
      <c r="D184" s="37" t="str">
        <f>'[1]Eixo - Porte'!D177</f>
        <v>4</v>
      </c>
      <c r="E184" s="55">
        <f>'[1]Pluralidade de PB'!J177</f>
        <v>3</v>
      </c>
      <c r="F184" s="55">
        <f>[1]População!C177</f>
        <v>4</v>
      </c>
      <c r="G184" s="55">
        <f>[1]Exigível!E177</f>
        <v>4</v>
      </c>
      <c r="H184" s="55">
        <f>[1]Patrocinadores!C177</f>
        <v>2</v>
      </c>
      <c r="I184" s="55">
        <f>'[1]Fluxo Previdencial'!C177</f>
        <v>4</v>
      </c>
      <c r="J184" s="37">
        <f t="shared" si="11"/>
        <v>3.5</v>
      </c>
      <c r="K184" s="35">
        <f t="shared" si="12"/>
        <v>7.5</v>
      </c>
      <c r="L184" s="56" t="str">
        <f t="shared" si="13"/>
        <v>S1</v>
      </c>
      <c r="M184" s="57" t="s">
        <v>2277</v>
      </c>
      <c r="N184" s="57"/>
    </row>
    <row r="185" spans="1:14" x14ac:dyDescent="0.25">
      <c r="A185" s="55" t="s">
        <v>194</v>
      </c>
      <c r="B185" s="55" t="str">
        <f>[1]Patrocinadores!F178</f>
        <v>Privada</v>
      </c>
      <c r="C185" s="55"/>
      <c r="D185" s="37" t="str">
        <f>'[1]Eixo - Porte'!D178</f>
        <v>3</v>
      </c>
      <c r="E185" s="55">
        <f>'[1]Pluralidade de PB'!J178</f>
        <v>3</v>
      </c>
      <c r="F185" s="55">
        <f>[1]População!C178</f>
        <v>4</v>
      </c>
      <c r="G185" s="55">
        <f>[1]Exigível!E178</f>
        <v>3</v>
      </c>
      <c r="H185" s="55">
        <f>[1]Patrocinadores!C178</f>
        <v>3</v>
      </c>
      <c r="I185" s="55">
        <f>'[1]Fluxo Previdencial'!C178</f>
        <v>3</v>
      </c>
      <c r="J185" s="37">
        <f t="shared" si="11"/>
        <v>3.3</v>
      </c>
      <c r="K185" s="35">
        <f t="shared" si="12"/>
        <v>6.3</v>
      </c>
      <c r="L185" s="56" t="str">
        <f t="shared" si="13"/>
        <v>S2</v>
      </c>
      <c r="M185" s="57"/>
      <c r="N185" s="57"/>
    </row>
    <row r="186" spans="1:14" x14ac:dyDescent="0.25">
      <c r="A186" s="55" t="s">
        <v>195</v>
      </c>
      <c r="B186" s="55" t="str">
        <f>[1]Patrocinadores!F179</f>
        <v>Privada</v>
      </c>
      <c r="C186" s="55"/>
      <c r="D186" s="37" t="str">
        <f>'[1]Eixo - Porte'!D179</f>
        <v>2</v>
      </c>
      <c r="E186" s="55">
        <f>'[1]Pluralidade de PB'!J179</f>
        <v>1</v>
      </c>
      <c r="F186" s="55">
        <f>[1]População!C179</f>
        <v>3</v>
      </c>
      <c r="G186" s="55">
        <f>[1]Exigível!E179</f>
        <v>2</v>
      </c>
      <c r="H186" s="55">
        <f>[1]Patrocinadores!C179</f>
        <v>3</v>
      </c>
      <c r="I186" s="55">
        <f>'[1]Fluxo Previdencial'!C179</f>
        <v>2</v>
      </c>
      <c r="J186" s="37">
        <f t="shared" si="11"/>
        <v>2.4</v>
      </c>
      <c r="K186" s="35">
        <f t="shared" si="12"/>
        <v>4.4000000000000004</v>
      </c>
      <c r="L186" s="56" t="str">
        <f t="shared" si="13"/>
        <v>S3</v>
      </c>
      <c r="M186" s="57"/>
      <c r="N186" s="57"/>
    </row>
    <row r="187" spans="1:14" x14ac:dyDescent="0.25">
      <c r="A187" s="55" t="s">
        <v>196</v>
      </c>
      <c r="B187" s="55" t="str">
        <f>[1]Patrocinadores!F180</f>
        <v>Privada</v>
      </c>
      <c r="C187" s="55"/>
      <c r="D187" s="37" t="str">
        <f>'[1]Eixo - Porte'!D180</f>
        <v>2</v>
      </c>
      <c r="E187" s="55">
        <f>'[1]Pluralidade de PB'!J180</f>
        <v>1</v>
      </c>
      <c r="F187" s="55">
        <f>[1]População!C180</f>
        <v>2</v>
      </c>
      <c r="G187" s="55">
        <f>[1]Exigível!E180</f>
        <v>3</v>
      </c>
      <c r="H187" s="55">
        <f>[1]Patrocinadores!C180</f>
        <v>2</v>
      </c>
      <c r="I187" s="55">
        <f>'[1]Fluxo Previdencial'!C180</f>
        <v>3</v>
      </c>
      <c r="J187" s="37">
        <f t="shared" si="11"/>
        <v>2.2999999999999998</v>
      </c>
      <c r="K187" s="35">
        <f t="shared" si="12"/>
        <v>4.3</v>
      </c>
      <c r="L187" s="56" t="str">
        <f t="shared" si="13"/>
        <v>S3</v>
      </c>
      <c r="M187" s="57"/>
      <c r="N187" s="57"/>
    </row>
    <row r="188" spans="1:14" x14ac:dyDescent="0.25">
      <c r="A188" s="55" t="s">
        <v>197</v>
      </c>
      <c r="B188" s="55" t="str">
        <f>[1]Patrocinadores!F181</f>
        <v>Pública Estadual</v>
      </c>
      <c r="C188" s="55"/>
      <c r="D188" s="37" t="str">
        <f>'[1]Eixo - Porte'!D181</f>
        <v>1</v>
      </c>
      <c r="E188" s="55">
        <f>'[1]Pluralidade de PB'!J181</f>
        <v>1</v>
      </c>
      <c r="F188" s="55">
        <f>[1]População!C181</f>
        <v>1</v>
      </c>
      <c r="G188" s="55">
        <f>[1]Exigível!E181</f>
        <v>4</v>
      </c>
      <c r="H188" s="55">
        <f>[1]Patrocinadores!C181</f>
        <v>2</v>
      </c>
      <c r="I188" s="55">
        <f>'[1]Fluxo Previdencial'!C181</f>
        <v>1</v>
      </c>
      <c r="J188" s="37">
        <f t="shared" si="11"/>
        <v>1.8</v>
      </c>
      <c r="K188" s="35">
        <f t="shared" si="12"/>
        <v>2.8</v>
      </c>
      <c r="L188" s="56" t="str">
        <f t="shared" si="13"/>
        <v>S4</v>
      </c>
      <c r="M188" s="57"/>
      <c r="N188" s="57"/>
    </row>
    <row r="189" spans="1:14" x14ac:dyDescent="0.25">
      <c r="A189" s="55" t="s">
        <v>198</v>
      </c>
      <c r="B189" s="55" t="str">
        <f>[1]Patrocinadores!F182</f>
        <v>Privada</v>
      </c>
      <c r="C189" s="55"/>
      <c r="D189" s="37" t="str">
        <f>'[1]Eixo - Porte'!D182</f>
        <v>2</v>
      </c>
      <c r="E189" s="55">
        <f>'[1]Pluralidade de PB'!J182</f>
        <v>2</v>
      </c>
      <c r="F189" s="55">
        <f>[1]População!C182</f>
        <v>1</v>
      </c>
      <c r="G189" s="55">
        <f>[1]Exigível!E182</f>
        <v>3</v>
      </c>
      <c r="H189" s="55">
        <f>[1]Patrocinadores!C182</f>
        <v>2</v>
      </c>
      <c r="I189" s="55">
        <f>'[1]Fluxo Previdencial'!C182</f>
        <v>2</v>
      </c>
      <c r="J189" s="37">
        <f t="shared" si="11"/>
        <v>1.9</v>
      </c>
      <c r="K189" s="35">
        <f t="shared" si="12"/>
        <v>3.9</v>
      </c>
      <c r="L189" s="56" t="str">
        <f t="shared" si="13"/>
        <v>S4</v>
      </c>
      <c r="M189" s="57"/>
      <c r="N189" s="57"/>
    </row>
    <row r="190" spans="1:14" x14ac:dyDescent="0.25">
      <c r="A190" s="55" t="s">
        <v>199</v>
      </c>
      <c r="B190" s="55" t="str">
        <f>[1]Patrocinadores!F183</f>
        <v>Privada</v>
      </c>
      <c r="C190" s="55"/>
      <c r="D190" s="37" t="str">
        <f>'[1]Eixo - Porte'!D183</f>
        <v>3</v>
      </c>
      <c r="E190" s="55">
        <f>'[1]Pluralidade de PB'!J183</f>
        <v>3</v>
      </c>
      <c r="F190" s="55">
        <f>[1]População!C183</f>
        <v>4</v>
      </c>
      <c r="G190" s="55">
        <f>[1]Exigível!E183</f>
        <v>4</v>
      </c>
      <c r="H190" s="55">
        <f>[1]Patrocinadores!C183</f>
        <v>3</v>
      </c>
      <c r="I190" s="55">
        <f>'[1]Fluxo Previdencial'!C183</f>
        <v>4</v>
      </c>
      <c r="J190" s="37">
        <f t="shared" si="11"/>
        <v>3.7</v>
      </c>
      <c r="K190" s="35">
        <f t="shared" si="12"/>
        <v>6.7</v>
      </c>
      <c r="L190" s="56" t="str">
        <f t="shared" si="13"/>
        <v>S2</v>
      </c>
      <c r="M190" s="57"/>
      <c r="N190" s="57"/>
    </row>
    <row r="191" spans="1:14" x14ac:dyDescent="0.25">
      <c r="A191" s="55" t="s">
        <v>200</v>
      </c>
      <c r="B191" s="55" t="str">
        <f>[1]Patrocinadores!F184</f>
        <v>Privada</v>
      </c>
      <c r="C191" s="55"/>
      <c r="D191" s="37" t="str">
        <f>'[1]Eixo - Porte'!D184</f>
        <v>2</v>
      </c>
      <c r="E191" s="55">
        <f>'[1]Pluralidade de PB'!J184</f>
        <v>2</v>
      </c>
      <c r="F191" s="55">
        <f>[1]População!C184</f>
        <v>2</v>
      </c>
      <c r="G191" s="55">
        <f>[1]Exigível!E184</f>
        <v>1</v>
      </c>
      <c r="H191" s="55">
        <f>[1]Patrocinadores!C184</f>
        <v>2</v>
      </c>
      <c r="I191" s="55">
        <f>'[1]Fluxo Previdencial'!C184</f>
        <v>2</v>
      </c>
      <c r="J191" s="37">
        <f t="shared" si="11"/>
        <v>1.8</v>
      </c>
      <c r="K191" s="35">
        <f t="shared" si="12"/>
        <v>3.8</v>
      </c>
      <c r="L191" s="56" t="str">
        <f t="shared" si="13"/>
        <v>S4</v>
      </c>
      <c r="M191" s="57"/>
      <c r="N191" s="57"/>
    </row>
    <row r="192" spans="1:14" x14ac:dyDescent="0.25">
      <c r="A192" s="55" t="s">
        <v>201</v>
      </c>
      <c r="B192" s="55" t="str">
        <f>[1]Patrocinadores!F185</f>
        <v>Privada</v>
      </c>
      <c r="C192" s="55"/>
      <c r="D192" s="37" t="str">
        <f>'[1]Eixo - Porte'!D185</f>
        <v>2</v>
      </c>
      <c r="E192" s="55">
        <f>'[1]Pluralidade de PB'!J185</f>
        <v>3</v>
      </c>
      <c r="F192" s="55">
        <f>[1]População!C185</f>
        <v>2</v>
      </c>
      <c r="G192" s="55">
        <f>[1]Exigível!E185</f>
        <v>3</v>
      </c>
      <c r="H192" s="55">
        <f>[1]Patrocinadores!C185</f>
        <v>3</v>
      </c>
      <c r="I192" s="55">
        <f>'[1]Fluxo Previdencial'!C185</f>
        <v>3</v>
      </c>
      <c r="J192" s="37">
        <f t="shared" si="11"/>
        <v>2.7</v>
      </c>
      <c r="K192" s="35">
        <f t="shared" si="12"/>
        <v>4.7</v>
      </c>
      <c r="L192" s="56" t="str">
        <f t="shared" si="13"/>
        <v>S3</v>
      </c>
      <c r="M192" s="57"/>
      <c r="N192" s="57"/>
    </row>
    <row r="193" spans="1:14" x14ac:dyDescent="0.25">
      <c r="A193" s="55" t="s">
        <v>202</v>
      </c>
      <c r="B193" s="55" t="str">
        <f>[1]Patrocinadores!F186</f>
        <v>Privada</v>
      </c>
      <c r="C193" s="55"/>
      <c r="D193" s="37" t="str">
        <f>'[1]Eixo - Porte'!D186</f>
        <v>2</v>
      </c>
      <c r="E193" s="55">
        <f>'[1]Pluralidade de PB'!J186</f>
        <v>2</v>
      </c>
      <c r="F193" s="55">
        <f>[1]População!C186</f>
        <v>2</v>
      </c>
      <c r="G193" s="55">
        <f>[1]Exigível!E186</f>
        <v>2</v>
      </c>
      <c r="H193" s="55">
        <f>[1]Patrocinadores!C186</f>
        <v>3</v>
      </c>
      <c r="I193" s="55">
        <f>'[1]Fluxo Previdencial'!C186</f>
        <v>3</v>
      </c>
      <c r="J193" s="37">
        <f t="shared" si="11"/>
        <v>2.4</v>
      </c>
      <c r="K193" s="35">
        <f t="shared" si="12"/>
        <v>4.4000000000000004</v>
      </c>
      <c r="L193" s="56" t="str">
        <f t="shared" si="13"/>
        <v>S3</v>
      </c>
      <c r="M193" s="57"/>
      <c r="N193" s="57"/>
    </row>
    <row r="194" spans="1:14" x14ac:dyDescent="0.25">
      <c r="A194" s="55" t="s">
        <v>203</v>
      </c>
      <c r="B194" s="55" t="str">
        <f>[1]Patrocinadores!F187</f>
        <v>Privada</v>
      </c>
      <c r="C194" s="55"/>
      <c r="D194" s="37" t="str">
        <f>'[1]Eixo - Porte'!D187</f>
        <v>3</v>
      </c>
      <c r="E194" s="55">
        <f>'[1]Pluralidade de PB'!J187</f>
        <v>1</v>
      </c>
      <c r="F194" s="55">
        <f>[1]População!C187</f>
        <v>4</v>
      </c>
      <c r="G194" s="55">
        <f>[1]Exigível!E187</f>
        <v>2</v>
      </c>
      <c r="H194" s="55">
        <f>[1]Patrocinadores!C187</f>
        <v>1</v>
      </c>
      <c r="I194" s="55">
        <f>'[1]Fluxo Previdencial'!C187</f>
        <v>4</v>
      </c>
      <c r="J194" s="37">
        <f t="shared" si="11"/>
        <v>2.7</v>
      </c>
      <c r="K194" s="35">
        <f t="shared" si="12"/>
        <v>5.7</v>
      </c>
      <c r="L194" s="56" t="str">
        <f t="shared" si="13"/>
        <v>S3</v>
      </c>
      <c r="M194" s="57"/>
      <c r="N194" s="57"/>
    </row>
    <row r="195" spans="1:14" x14ac:dyDescent="0.25">
      <c r="A195" s="55" t="s">
        <v>204</v>
      </c>
      <c r="B195" s="55" t="str">
        <f>[1]Patrocinadores!F188</f>
        <v>Privada</v>
      </c>
      <c r="C195" s="55"/>
      <c r="D195" s="37" t="str">
        <f>'[1]Eixo - Porte'!D188</f>
        <v>1</v>
      </c>
      <c r="E195" s="55">
        <f>'[1]Pluralidade de PB'!J188</f>
        <v>1</v>
      </c>
      <c r="F195" s="55">
        <f>[1]População!C188</f>
        <v>4</v>
      </c>
      <c r="G195" s="55">
        <f>[1]Exigível!E188</f>
        <v>1</v>
      </c>
      <c r="H195" s="55">
        <f>[1]Patrocinadores!C188</f>
        <v>3</v>
      </c>
      <c r="I195" s="55">
        <f>'[1]Fluxo Previdencial'!C188</f>
        <v>1</v>
      </c>
      <c r="J195" s="37">
        <f t="shared" si="11"/>
        <v>2.2999999999999998</v>
      </c>
      <c r="K195" s="35">
        <f t="shared" si="12"/>
        <v>3.3</v>
      </c>
      <c r="L195" s="56" t="str">
        <f t="shared" si="13"/>
        <v>S4</v>
      </c>
      <c r="M195" s="57"/>
      <c r="N195" s="57"/>
    </row>
    <row r="196" spans="1:14" x14ac:dyDescent="0.25">
      <c r="A196" s="55" t="s">
        <v>205</v>
      </c>
      <c r="B196" s="55" t="str">
        <f>[1]Patrocinadores!F189</f>
        <v>Instituidor</v>
      </c>
      <c r="C196" s="55"/>
      <c r="D196" s="37" t="str">
        <f>'[1]Eixo - Porte'!D189</f>
        <v>1</v>
      </c>
      <c r="E196" s="55">
        <f>'[1]Pluralidade de PB'!J189</f>
        <v>1</v>
      </c>
      <c r="F196" s="55">
        <f>[1]População!C189</f>
        <v>1</v>
      </c>
      <c r="G196" s="55">
        <f>[1]Exigível!E189</f>
        <v>1</v>
      </c>
      <c r="H196" s="55">
        <f>[1]Patrocinadores!C189</f>
        <v>1</v>
      </c>
      <c r="I196" s="55">
        <f>'[1]Fluxo Previdencial'!C189</f>
        <v>1</v>
      </c>
      <c r="J196" s="37">
        <f t="shared" si="11"/>
        <v>1</v>
      </c>
      <c r="K196" s="35">
        <f t="shared" si="12"/>
        <v>2</v>
      </c>
      <c r="L196" s="56" t="str">
        <f t="shared" si="13"/>
        <v>S4</v>
      </c>
      <c r="M196" s="57"/>
      <c r="N196" s="57"/>
    </row>
    <row r="197" spans="1:14" x14ac:dyDescent="0.25">
      <c r="A197" s="55" t="s">
        <v>206</v>
      </c>
      <c r="B197" s="55" t="str">
        <f>[1]Patrocinadores!F190</f>
        <v>Privada</v>
      </c>
      <c r="C197" s="55"/>
      <c r="D197" s="37" t="str">
        <f>'[1]Eixo - Porte'!D190</f>
        <v>2</v>
      </c>
      <c r="E197" s="55">
        <f>'[1]Pluralidade de PB'!J190</f>
        <v>2</v>
      </c>
      <c r="F197" s="55">
        <f>[1]População!C190</f>
        <v>3</v>
      </c>
      <c r="G197" s="55">
        <f>[1]Exigível!E190</f>
        <v>2</v>
      </c>
      <c r="H197" s="55">
        <f>[1]Patrocinadores!C190</f>
        <v>2</v>
      </c>
      <c r="I197" s="55">
        <f>'[1]Fluxo Previdencial'!C190</f>
        <v>2</v>
      </c>
      <c r="J197" s="37">
        <f t="shared" si="11"/>
        <v>2.2999999999999998</v>
      </c>
      <c r="K197" s="35">
        <f t="shared" si="12"/>
        <v>4.3</v>
      </c>
      <c r="L197" s="56" t="str">
        <f t="shared" si="13"/>
        <v>S3</v>
      </c>
      <c r="M197" s="57"/>
      <c r="N197" s="57"/>
    </row>
    <row r="198" spans="1:14" x14ac:dyDescent="0.25">
      <c r="A198" s="55" t="s">
        <v>207</v>
      </c>
      <c r="B198" s="55" t="str">
        <f>[1]Patrocinadores!F191</f>
        <v>Privada</v>
      </c>
      <c r="C198" s="55"/>
      <c r="D198" s="37" t="str">
        <f>'[1]Eixo - Porte'!D191</f>
        <v>2</v>
      </c>
      <c r="E198" s="55">
        <f>'[1]Pluralidade de PB'!J191</f>
        <v>3</v>
      </c>
      <c r="F198" s="55">
        <f>[1]População!C191</f>
        <v>3</v>
      </c>
      <c r="G198" s="55">
        <f>[1]Exigível!E191</f>
        <v>4</v>
      </c>
      <c r="H198" s="55">
        <f>[1]Patrocinadores!C191</f>
        <v>3</v>
      </c>
      <c r="I198" s="55">
        <f>'[1]Fluxo Previdencial'!C191</f>
        <v>3</v>
      </c>
      <c r="J198" s="37">
        <f t="shared" si="11"/>
        <v>3.2</v>
      </c>
      <c r="K198" s="35">
        <f t="shared" si="12"/>
        <v>5.2</v>
      </c>
      <c r="L198" s="56" t="str">
        <f t="shared" si="13"/>
        <v>S3</v>
      </c>
      <c r="M198" s="57"/>
      <c r="N198" s="57"/>
    </row>
    <row r="199" spans="1:14" x14ac:dyDescent="0.25">
      <c r="A199" s="55" t="s">
        <v>210</v>
      </c>
      <c r="B199" s="55" t="str">
        <f>[1]Patrocinadores!F192</f>
        <v>Pública Federal</v>
      </c>
      <c r="C199" s="55"/>
      <c r="D199" s="37" t="str">
        <f>'[1]Eixo - Porte'!D192</f>
        <v>3</v>
      </c>
      <c r="E199" s="55">
        <f>'[1]Pluralidade de PB'!J192</f>
        <v>2</v>
      </c>
      <c r="F199" s="55">
        <f>[1]População!C192</f>
        <v>3</v>
      </c>
      <c r="G199" s="55">
        <f>[1]Exigível!E192</f>
        <v>3</v>
      </c>
      <c r="H199" s="55">
        <f>[1]Patrocinadores!C192</f>
        <v>2</v>
      </c>
      <c r="I199" s="55">
        <f>'[1]Fluxo Previdencial'!C192</f>
        <v>4</v>
      </c>
      <c r="J199" s="37">
        <f t="shared" si="11"/>
        <v>2.9</v>
      </c>
      <c r="K199" s="35">
        <f t="shared" si="12"/>
        <v>5.9</v>
      </c>
      <c r="L199" s="56" t="str">
        <f t="shared" si="13"/>
        <v>S3</v>
      </c>
      <c r="M199" s="57"/>
      <c r="N199" s="57"/>
    </row>
    <row r="200" spans="1:14" x14ac:dyDescent="0.25">
      <c r="A200" s="55" t="s">
        <v>211</v>
      </c>
      <c r="B200" s="55" t="str">
        <f>[1]Patrocinadores!F193</f>
        <v>Privada</v>
      </c>
      <c r="C200" s="55"/>
      <c r="D200" s="37" t="str">
        <f>'[1]Eixo - Porte'!D193</f>
        <v>1</v>
      </c>
      <c r="E200" s="55">
        <f>'[1]Pluralidade de PB'!J193</f>
        <v>1</v>
      </c>
      <c r="F200" s="55">
        <f>[1]População!C193</f>
        <v>2</v>
      </c>
      <c r="G200" s="55">
        <f>[1]Exigível!E193</f>
        <v>1</v>
      </c>
      <c r="H200" s="55">
        <f>[1]Patrocinadores!C193</f>
        <v>2</v>
      </c>
      <c r="I200" s="55">
        <f>'[1]Fluxo Previdencial'!C193</f>
        <v>2</v>
      </c>
      <c r="J200" s="37">
        <f t="shared" si="11"/>
        <v>1.7</v>
      </c>
      <c r="K200" s="35">
        <f t="shared" si="12"/>
        <v>2.7</v>
      </c>
      <c r="L200" s="56" t="str">
        <f t="shared" si="13"/>
        <v>S4</v>
      </c>
      <c r="M200" s="57"/>
      <c r="N200" s="57"/>
    </row>
    <row r="201" spans="1:14" x14ac:dyDescent="0.25">
      <c r="A201" s="55" t="s">
        <v>212</v>
      </c>
      <c r="B201" s="55" t="str">
        <f>[1]Patrocinadores!F194</f>
        <v>Privada</v>
      </c>
      <c r="C201" s="55"/>
      <c r="D201" s="37" t="str">
        <f>'[1]Eixo - Porte'!D194</f>
        <v>2</v>
      </c>
      <c r="E201" s="55">
        <f>'[1]Pluralidade de PB'!J194</f>
        <v>1</v>
      </c>
      <c r="F201" s="55">
        <f>[1]População!C194</f>
        <v>2</v>
      </c>
      <c r="G201" s="55">
        <f>[1]Exigível!E194</f>
        <v>3</v>
      </c>
      <c r="H201" s="55">
        <f>[1]Patrocinadores!C194</f>
        <v>4</v>
      </c>
      <c r="I201" s="55">
        <f>'[1]Fluxo Previdencial'!C194</f>
        <v>2</v>
      </c>
      <c r="J201" s="37">
        <f t="shared" ref="J201:J264" si="14">(E201*$Q$2+F201*$Q$3+G201*$Q$4+H201*$Q$5+I201*$Q$6)/($Q$2+$Q$3+$Q$4+$Q$5+$Q$6)</f>
        <v>2.5</v>
      </c>
      <c r="K201" s="35">
        <f t="shared" ref="K201:K264" si="15">D201+J201</f>
        <v>4.5</v>
      </c>
      <c r="L201" s="56" t="str">
        <f t="shared" ref="L201:L264" si="16">IF(K201&gt;7,"S1",IF(K201&gt;=6,"S2",IF(K201&gt;=4,"S3","S4")))</f>
        <v>S3</v>
      </c>
      <c r="M201" s="57"/>
      <c r="N201" s="57"/>
    </row>
    <row r="202" spans="1:14" x14ac:dyDescent="0.25">
      <c r="A202" s="55" t="s">
        <v>213</v>
      </c>
      <c r="B202" s="55" t="str">
        <f>[1]Patrocinadores!F195</f>
        <v>Privada</v>
      </c>
      <c r="C202" s="55"/>
      <c r="D202" s="37" t="str">
        <f>'[1]Eixo - Porte'!D195</f>
        <v>2</v>
      </c>
      <c r="E202" s="55">
        <f>'[1]Pluralidade de PB'!J195</f>
        <v>2</v>
      </c>
      <c r="F202" s="55">
        <f>[1]População!C195</f>
        <v>1</v>
      </c>
      <c r="G202" s="55">
        <f>[1]Exigível!E195</f>
        <v>4</v>
      </c>
      <c r="H202" s="55">
        <f>[1]Patrocinadores!C195</f>
        <v>2</v>
      </c>
      <c r="I202" s="55">
        <f>'[1]Fluxo Previdencial'!C195</f>
        <v>3</v>
      </c>
      <c r="J202" s="37">
        <f t="shared" si="14"/>
        <v>2.2999999999999998</v>
      </c>
      <c r="K202" s="35">
        <f t="shared" si="15"/>
        <v>4.3</v>
      </c>
      <c r="L202" s="56" t="str">
        <f t="shared" si="16"/>
        <v>S3</v>
      </c>
      <c r="M202" s="57"/>
      <c r="N202" s="57"/>
    </row>
    <row r="203" spans="1:14" x14ac:dyDescent="0.25">
      <c r="A203" s="55" t="s">
        <v>214</v>
      </c>
      <c r="B203" s="55" t="str">
        <f>[1]Patrocinadores!F196</f>
        <v>Privada</v>
      </c>
      <c r="C203" s="55"/>
      <c r="D203" s="37" t="str">
        <f>'[1]Eixo - Porte'!D196</f>
        <v>2</v>
      </c>
      <c r="E203" s="55">
        <f>'[1]Pluralidade de PB'!J196</f>
        <v>4</v>
      </c>
      <c r="F203" s="55">
        <f>[1]População!C196</f>
        <v>4</v>
      </c>
      <c r="G203" s="55">
        <f>[1]Exigível!E196</f>
        <v>2</v>
      </c>
      <c r="H203" s="55">
        <f>[1]Patrocinadores!C196</f>
        <v>4</v>
      </c>
      <c r="I203" s="55">
        <f>'[1]Fluxo Previdencial'!C196</f>
        <v>3</v>
      </c>
      <c r="J203" s="37">
        <f t="shared" si="14"/>
        <v>3.4</v>
      </c>
      <c r="K203" s="35">
        <f t="shared" si="15"/>
        <v>5.4</v>
      </c>
      <c r="L203" s="56" t="str">
        <f t="shared" si="16"/>
        <v>S3</v>
      </c>
      <c r="M203" s="57"/>
      <c r="N203" s="57"/>
    </row>
    <row r="204" spans="1:14" x14ac:dyDescent="0.25">
      <c r="A204" s="55" t="s">
        <v>215</v>
      </c>
      <c r="B204" s="55" t="str">
        <f>[1]Patrocinadores!F197</f>
        <v>Privada</v>
      </c>
      <c r="C204" s="55"/>
      <c r="D204" s="37" t="str">
        <f>'[1]Eixo - Porte'!D197</f>
        <v>1</v>
      </c>
      <c r="E204" s="55">
        <f>'[1]Pluralidade de PB'!J197</f>
        <v>1</v>
      </c>
      <c r="F204" s="55">
        <f>[1]População!C197</f>
        <v>2</v>
      </c>
      <c r="G204" s="55">
        <f>[1]Exigível!E197</f>
        <v>1</v>
      </c>
      <c r="H204" s="55">
        <f>[1]Patrocinadores!C197</f>
        <v>2</v>
      </c>
      <c r="I204" s="55">
        <f>'[1]Fluxo Previdencial'!C197</f>
        <v>2</v>
      </c>
      <c r="J204" s="37">
        <f t="shared" si="14"/>
        <v>1.7</v>
      </c>
      <c r="K204" s="35">
        <f t="shared" si="15"/>
        <v>2.7</v>
      </c>
      <c r="L204" s="56" t="str">
        <f t="shared" si="16"/>
        <v>S4</v>
      </c>
      <c r="M204" s="57"/>
      <c r="N204" s="57"/>
    </row>
    <row r="205" spans="1:14" x14ac:dyDescent="0.25">
      <c r="A205" s="55" t="s">
        <v>216</v>
      </c>
      <c r="B205" s="55" t="str">
        <f>[1]Patrocinadores!F198</f>
        <v>Privada</v>
      </c>
      <c r="C205" s="55"/>
      <c r="D205" s="37" t="str">
        <f>'[1]Eixo - Porte'!D198</f>
        <v>2</v>
      </c>
      <c r="E205" s="55">
        <f>'[1]Pluralidade de PB'!J198</f>
        <v>2</v>
      </c>
      <c r="F205" s="55">
        <f>[1]População!C198</f>
        <v>3</v>
      </c>
      <c r="G205" s="55">
        <f>[1]Exigível!E198</f>
        <v>2</v>
      </c>
      <c r="H205" s="55">
        <f>[1]Patrocinadores!C198</f>
        <v>3</v>
      </c>
      <c r="I205" s="55">
        <f>'[1]Fluxo Previdencial'!C198</f>
        <v>3</v>
      </c>
      <c r="J205" s="37">
        <f t="shared" si="14"/>
        <v>2.7</v>
      </c>
      <c r="K205" s="35">
        <f t="shared" si="15"/>
        <v>4.7</v>
      </c>
      <c r="L205" s="56" t="str">
        <f t="shared" si="16"/>
        <v>S3</v>
      </c>
      <c r="M205" s="57"/>
      <c r="N205" s="57"/>
    </row>
    <row r="206" spans="1:14" x14ac:dyDescent="0.25">
      <c r="A206" s="55" t="s">
        <v>217</v>
      </c>
      <c r="B206" s="55" t="str">
        <f>[1]Patrocinadores!F199</f>
        <v>Privada</v>
      </c>
      <c r="C206" s="55"/>
      <c r="D206" s="37" t="str">
        <f>'[1]Eixo - Porte'!D199</f>
        <v>1</v>
      </c>
      <c r="E206" s="55">
        <f>'[1]Pluralidade de PB'!J199</f>
        <v>1</v>
      </c>
      <c r="F206" s="55">
        <f>[1]População!C199</f>
        <v>2</v>
      </c>
      <c r="G206" s="55">
        <f>[1]Exigível!E199</f>
        <v>1</v>
      </c>
      <c r="H206" s="55">
        <f>[1]Patrocinadores!C199</f>
        <v>1</v>
      </c>
      <c r="I206" s="55">
        <f>'[1]Fluxo Previdencial'!C199</f>
        <v>1</v>
      </c>
      <c r="J206" s="37">
        <f t="shared" si="14"/>
        <v>1.3</v>
      </c>
      <c r="K206" s="35">
        <f t="shared" si="15"/>
        <v>2.2999999999999998</v>
      </c>
      <c r="L206" s="56" t="str">
        <f t="shared" si="16"/>
        <v>S4</v>
      </c>
      <c r="M206" s="57"/>
      <c r="N206" s="57"/>
    </row>
    <row r="207" spans="1:14" x14ac:dyDescent="0.25">
      <c r="A207" s="55" t="s">
        <v>218</v>
      </c>
      <c r="B207" s="55" t="str">
        <f>[1]Patrocinadores!F200</f>
        <v>Pública Estadual</v>
      </c>
      <c r="C207" s="55" t="s">
        <v>2282</v>
      </c>
      <c r="D207" s="37" t="str">
        <f>'[1]Eixo - Porte'!D200</f>
        <v>1</v>
      </c>
      <c r="E207" s="55">
        <f>'[1]Pluralidade de PB'!J200</f>
        <v>1</v>
      </c>
      <c r="F207" s="55">
        <f>[1]População!C200</f>
        <v>2</v>
      </c>
      <c r="G207" s="55">
        <f>[1]Exigível!E200</f>
        <v>1</v>
      </c>
      <c r="H207" s="55">
        <f>[1]Patrocinadores!C200</f>
        <v>4</v>
      </c>
      <c r="I207" s="55">
        <f>'[1]Fluxo Previdencial'!C200</f>
        <v>1</v>
      </c>
      <c r="J207" s="37">
        <f t="shared" si="14"/>
        <v>1.9</v>
      </c>
      <c r="K207" s="35">
        <f t="shared" si="15"/>
        <v>2.9</v>
      </c>
      <c r="L207" s="56" t="str">
        <f t="shared" si="16"/>
        <v>S4</v>
      </c>
      <c r="M207" s="57"/>
      <c r="N207" s="57"/>
    </row>
    <row r="208" spans="1:14" x14ac:dyDescent="0.25">
      <c r="A208" s="55" t="s">
        <v>219</v>
      </c>
      <c r="B208" s="55" t="str">
        <f>[1]Patrocinadores!F201</f>
        <v>Pública Estadual</v>
      </c>
      <c r="C208" s="55"/>
      <c r="D208" s="37" t="str">
        <f>'[1]Eixo - Porte'!D201</f>
        <v>2</v>
      </c>
      <c r="E208" s="55">
        <f>'[1]Pluralidade de PB'!J201</f>
        <v>2</v>
      </c>
      <c r="F208" s="55">
        <f>[1]População!C201</f>
        <v>3</v>
      </c>
      <c r="G208" s="55">
        <f>[1]Exigível!E201</f>
        <v>2</v>
      </c>
      <c r="H208" s="55">
        <f>[1]Patrocinadores!C201</f>
        <v>1</v>
      </c>
      <c r="I208" s="55">
        <f>'[1]Fluxo Previdencial'!C201</f>
        <v>3</v>
      </c>
      <c r="J208" s="37">
        <f t="shared" si="14"/>
        <v>2.2999999999999998</v>
      </c>
      <c r="K208" s="35">
        <f t="shared" si="15"/>
        <v>4.3</v>
      </c>
      <c r="L208" s="56" t="str">
        <f t="shared" si="16"/>
        <v>S3</v>
      </c>
      <c r="M208" s="57"/>
      <c r="N208" s="57"/>
    </row>
    <row r="209" spans="1:14" x14ac:dyDescent="0.25">
      <c r="A209" s="55" t="s">
        <v>220</v>
      </c>
      <c r="B209" s="55" t="str">
        <f>[1]Patrocinadores!F202</f>
        <v>Privada</v>
      </c>
      <c r="C209" s="55"/>
      <c r="D209" s="37" t="str">
        <f>'[1]Eixo - Porte'!D202</f>
        <v>1</v>
      </c>
      <c r="E209" s="55">
        <f>'[1]Pluralidade de PB'!J202</f>
        <v>3</v>
      </c>
      <c r="F209" s="55">
        <f>[1]População!C202</f>
        <v>1</v>
      </c>
      <c r="G209" s="55">
        <f>[1]Exigível!E202</f>
        <v>1</v>
      </c>
      <c r="H209" s="55">
        <f>[1]Patrocinadores!C202</f>
        <v>2</v>
      </c>
      <c r="I209" s="55">
        <f>'[1]Fluxo Previdencial'!C202</f>
        <v>1</v>
      </c>
      <c r="J209" s="37">
        <f t="shared" si="14"/>
        <v>1.4</v>
      </c>
      <c r="K209" s="35">
        <f t="shared" si="15"/>
        <v>2.4</v>
      </c>
      <c r="L209" s="56" t="str">
        <f t="shared" si="16"/>
        <v>S4</v>
      </c>
      <c r="M209" s="57"/>
      <c r="N209" s="57"/>
    </row>
    <row r="210" spans="1:14" x14ac:dyDescent="0.25">
      <c r="A210" s="55" t="s">
        <v>221</v>
      </c>
      <c r="B210" s="55" t="str">
        <f>[1]Patrocinadores!F203</f>
        <v>Privada</v>
      </c>
      <c r="C210" s="55"/>
      <c r="D210" s="37" t="str">
        <f>'[1]Eixo - Porte'!D203</f>
        <v>2</v>
      </c>
      <c r="E210" s="55">
        <f>'[1]Pluralidade de PB'!J203</f>
        <v>2</v>
      </c>
      <c r="F210" s="55">
        <f>[1]População!C203</f>
        <v>3</v>
      </c>
      <c r="G210" s="55">
        <f>[1]Exigível!E203</f>
        <v>1</v>
      </c>
      <c r="H210" s="55">
        <f>[1]Patrocinadores!C203</f>
        <v>3</v>
      </c>
      <c r="I210" s="55">
        <f>'[1]Fluxo Previdencial'!C203</f>
        <v>3</v>
      </c>
      <c r="J210" s="37">
        <f t="shared" si="14"/>
        <v>2.5</v>
      </c>
      <c r="K210" s="35">
        <f t="shared" si="15"/>
        <v>4.5</v>
      </c>
      <c r="L210" s="56" t="str">
        <f t="shared" si="16"/>
        <v>S3</v>
      </c>
      <c r="M210" s="57"/>
      <c r="N210" s="57"/>
    </row>
    <row r="211" spans="1:14" x14ac:dyDescent="0.25">
      <c r="A211" s="55" t="s">
        <v>222</v>
      </c>
      <c r="B211" s="55" t="str">
        <f>[1]Patrocinadores!F204</f>
        <v>Privada</v>
      </c>
      <c r="C211" s="55"/>
      <c r="D211" s="37" t="str">
        <f>'[1]Eixo - Porte'!D204</f>
        <v>1</v>
      </c>
      <c r="E211" s="55">
        <f>'[1]Pluralidade de PB'!J204</f>
        <v>2</v>
      </c>
      <c r="F211" s="55">
        <f>[1]População!C204</f>
        <v>1</v>
      </c>
      <c r="G211" s="55">
        <f>[1]Exigível!E204</f>
        <v>4</v>
      </c>
      <c r="H211" s="55">
        <f>[1]Patrocinadores!C204</f>
        <v>2</v>
      </c>
      <c r="I211" s="55">
        <f>'[1]Fluxo Previdencial'!C204</f>
        <v>1</v>
      </c>
      <c r="J211" s="37">
        <f t="shared" si="14"/>
        <v>1.9</v>
      </c>
      <c r="K211" s="35">
        <f t="shared" si="15"/>
        <v>2.9</v>
      </c>
      <c r="L211" s="56" t="str">
        <f t="shared" si="16"/>
        <v>S4</v>
      </c>
      <c r="M211" s="57"/>
      <c r="N211" s="57"/>
    </row>
    <row r="212" spans="1:14" x14ac:dyDescent="0.25">
      <c r="A212" s="55" t="s">
        <v>223</v>
      </c>
      <c r="B212" s="55" t="str">
        <f>[1]Patrocinadores!F205</f>
        <v>Privada</v>
      </c>
      <c r="C212" s="55"/>
      <c r="D212" s="37" t="str">
        <f>'[1]Eixo - Porte'!D205</f>
        <v>2</v>
      </c>
      <c r="E212" s="55">
        <f>'[1]Pluralidade de PB'!J205</f>
        <v>1</v>
      </c>
      <c r="F212" s="55">
        <f>[1]População!C205</f>
        <v>2</v>
      </c>
      <c r="G212" s="55">
        <f>[1]Exigível!E205</f>
        <v>2</v>
      </c>
      <c r="H212" s="55">
        <f>[1]Patrocinadores!C205</f>
        <v>2</v>
      </c>
      <c r="I212" s="55">
        <f>'[1]Fluxo Previdencial'!C205</f>
        <v>3</v>
      </c>
      <c r="J212" s="37">
        <f t="shared" si="14"/>
        <v>2.1</v>
      </c>
      <c r="K212" s="35">
        <f t="shared" si="15"/>
        <v>4.0999999999999996</v>
      </c>
      <c r="L212" s="56" t="str">
        <f t="shared" si="16"/>
        <v>S3</v>
      </c>
      <c r="M212" s="57"/>
      <c r="N212" s="57"/>
    </row>
    <row r="213" spans="1:14" x14ac:dyDescent="0.25">
      <c r="A213" s="55" t="s">
        <v>224</v>
      </c>
      <c r="B213" s="55" t="str">
        <f>[1]Patrocinadores!F206</f>
        <v>Privada</v>
      </c>
      <c r="C213" s="55"/>
      <c r="D213" s="37" t="str">
        <f>'[1]Eixo - Porte'!D206</f>
        <v>2</v>
      </c>
      <c r="E213" s="55">
        <f>'[1]Pluralidade de PB'!J206</f>
        <v>2</v>
      </c>
      <c r="F213" s="55">
        <f>[1]População!C206</f>
        <v>2</v>
      </c>
      <c r="G213" s="55">
        <f>[1]Exigível!E206</f>
        <v>3</v>
      </c>
      <c r="H213" s="55">
        <f>[1]Patrocinadores!C206</f>
        <v>3</v>
      </c>
      <c r="I213" s="55">
        <f>'[1]Fluxo Previdencial'!C206</f>
        <v>3</v>
      </c>
      <c r="J213" s="37">
        <f t="shared" si="14"/>
        <v>2.6</v>
      </c>
      <c r="K213" s="35">
        <f t="shared" si="15"/>
        <v>4.5999999999999996</v>
      </c>
      <c r="L213" s="56" t="str">
        <f t="shared" si="16"/>
        <v>S3</v>
      </c>
      <c r="M213" s="57"/>
      <c r="N213" s="57"/>
    </row>
    <row r="214" spans="1:14" x14ac:dyDescent="0.25">
      <c r="A214" s="55" t="s">
        <v>225</v>
      </c>
      <c r="B214" s="55" t="str">
        <f>[1]Patrocinadores!F207</f>
        <v>Instituidor</v>
      </c>
      <c r="C214" s="55"/>
      <c r="D214" s="37" t="str">
        <f>'[1]Eixo - Porte'!D207</f>
        <v>3</v>
      </c>
      <c r="E214" s="55">
        <f>'[1]Pluralidade de PB'!J207</f>
        <v>1</v>
      </c>
      <c r="F214" s="55">
        <f>[1]População!C207</f>
        <v>4</v>
      </c>
      <c r="G214" s="55">
        <f>[1]Exigível!E207</f>
        <v>3</v>
      </c>
      <c r="H214" s="55">
        <f>[1]Patrocinadores!C207</f>
        <v>4</v>
      </c>
      <c r="I214" s="55">
        <f>'[1]Fluxo Previdencial'!C207</f>
        <v>4</v>
      </c>
      <c r="J214" s="37">
        <f t="shared" si="14"/>
        <v>3.5</v>
      </c>
      <c r="K214" s="35">
        <f t="shared" si="15"/>
        <v>6.5</v>
      </c>
      <c r="L214" s="56" t="str">
        <f t="shared" si="16"/>
        <v>S2</v>
      </c>
      <c r="M214" s="57"/>
      <c r="N214" s="57"/>
    </row>
    <row r="215" spans="1:14" x14ac:dyDescent="0.25">
      <c r="A215" s="55" t="s">
        <v>226</v>
      </c>
      <c r="B215" s="55" t="str">
        <f>[1]Patrocinadores!F208</f>
        <v>Privada</v>
      </c>
      <c r="C215" s="55"/>
      <c r="D215" s="37" t="str">
        <f>'[1]Eixo - Porte'!D208</f>
        <v>2</v>
      </c>
      <c r="E215" s="55">
        <f>'[1]Pluralidade de PB'!J208</f>
        <v>1</v>
      </c>
      <c r="F215" s="55">
        <f>[1]População!C208</f>
        <v>4</v>
      </c>
      <c r="G215" s="55">
        <f>[1]Exigível!E208</f>
        <v>1</v>
      </c>
      <c r="H215" s="55">
        <f>[1]Patrocinadores!C208</f>
        <v>4</v>
      </c>
      <c r="I215" s="55">
        <f>'[1]Fluxo Previdencial'!C208</f>
        <v>2</v>
      </c>
      <c r="J215" s="37">
        <f t="shared" si="14"/>
        <v>2.7</v>
      </c>
      <c r="K215" s="35">
        <f t="shared" si="15"/>
        <v>4.7</v>
      </c>
      <c r="L215" s="56" t="str">
        <f t="shared" si="16"/>
        <v>S3</v>
      </c>
      <c r="M215" s="57"/>
      <c r="N215" s="57"/>
    </row>
    <row r="216" spans="1:14" x14ac:dyDescent="0.25">
      <c r="A216" s="55" t="s">
        <v>227</v>
      </c>
      <c r="B216" s="55" t="str">
        <f>[1]Patrocinadores!F209</f>
        <v>Privada</v>
      </c>
      <c r="C216" s="55"/>
      <c r="D216" s="37" t="str">
        <f>'[1]Eixo - Porte'!D209</f>
        <v>1</v>
      </c>
      <c r="E216" s="55">
        <f>'[1]Pluralidade de PB'!J209</f>
        <v>1</v>
      </c>
      <c r="F216" s="55">
        <f>[1]População!C209</f>
        <v>4</v>
      </c>
      <c r="G216" s="55">
        <f>[1]Exigível!E209</f>
        <v>1</v>
      </c>
      <c r="H216" s="55">
        <f>[1]Patrocinadores!C209</f>
        <v>4</v>
      </c>
      <c r="I216" s="55">
        <f>'[1]Fluxo Previdencial'!C209</f>
        <v>2</v>
      </c>
      <c r="J216" s="37">
        <f t="shared" si="14"/>
        <v>2.7</v>
      </c>
      <c r="K216" s="35">
        <f t="shared" si="15"/>
        <v>3.7</v>
      </c>
      <c r="L216" s="56" t="str">
        <f t="shared" si="16"/>
        <v>S4</v>
      </c>
      <c r="M216" s="57"/>
      <c r="N216" s="57"/>
    </row>
    <row r="217" spans="1:14" x14ac:dyDescent="0.25">
      <c r="A217" s="55" t="s">
        <v>228</v>
      </c>
      <c r="B217" s="55" t="str">
        <f>[1]Patrocinadores!F210</f>
        <v>Privada</v>
      </c>
      <c r="C217" s="55"/>
      <c r="D217" s="37" t="str">
        <f>'[1]Eixo - Porte'!D210</f>
        <v>1</v>
      </c>
      <c r="E217" s="55">
        <f>'[1]Pluralidade de PB'!J210</f>
        <v>1</v>
      </c>
      <c r="F217" s="55">
        <f>[1]População!C210</f>
        <v>2</v>
      </c>
      <c r="G217" s="55">
        <f>[1]Exigível!E210</f>
        <v>1</v>
      </c>
      <c r="H217" s="55">
        <f>[1]Patrocinadores!C210</f>
        <v>4</v>
      </c>
      <c r="I217" s="55">
        <f>'[1]Fluxo Previdencial'!C210</f>
        <v>1</v>
      </c>
      <c r="J217" s="37">
        <f t="shared" si="14"/>
        <v>1.9</v>
      </c>
      <c r="K217" s="35">
        <f t="shared" si="15"/>
        <v>2.9</v>
      </c>
      <c r="L217" s="56" t="str">
        <f t="shared" si="16"/>
        <v>S4</v>
      </c>
      <c r="M217" s="57"/>
      <c r="N217" s="57"/>
    </row>
    <row r="218" spans="1:14" x14ac:dyDescent="0.25">
      <c r="A218" s="55" t="s">
        <v>229</v>
      </c>
      <c r="B218" s="55" t="str">
        <f>[1]Patrocinadores!F211</f>
        <v>Pública Federal</v>
      </c>
      <c r="C218" s="55"/>
      <c r="D218" s="37" t="str">
        <f>'[1]Eixo - Porte'!D211</f>
        <v>4</v>
      </c>
      <c r="E218" s="55">
        <f>'[1]Pluralidade de PB'!J211</f>
        <v>3</v>
      </c>
      <c r="F218" s="55">
        <f>[1]População!C211</f>
        <v>4</v>
      </c>
      <c r="G218" s="55">
        <f>[1]Exigível!E211</f>
        <v>3</v>
      </c>
      <c r="H218" s="55">
        <f>[1]Patrocinadores!C211</f>
        <v>3</v>
      </c>
      <c r="I218" s="55">
        <f>'[1]Fluxo Previdencial'!C211</f>
        <v>4</v>
      </c>
      <c r="J218" s="37">
        <f t="shared" si="14"/>
        <v>3.5</v>
      </c>
      <c r="K218" s="35">
        <f t="shared" si="15"/>
        <v>7.5</v>
      </c>
      <c r="L218" s="56" t="str">
        <f t="shared" si="16"/>
        <v>S1</v>
      </c>
      <c r="M218" s="57" t="s">
        <v>2277</v>
      </c>
      <c r="N218" s="57"/>
    </row>
    <row r="219" spans="1:14" x14ac:dyDescent="0.25">
      <c r="A219" s="55" t="s">
        <v>230</v>
      </c>
      <c r="B219" s="55" t="str">
        <f>[1]Patrocinadores!F212</f>
        <v>Privada</v>
      </c>
      <c r="C219" s="55"/>
      <c r="D219" s="37" t="str">
        <f>'[1]Eixo - Porte'!D212</f>
        <v>1</v>
      </c>
      <c r="E219" s="55">
        <f>'[1]Pluralidade de PB'!J212</f>
        <v>1</v>
      </c>
      <c r="F219" s="55">
        <f>[1]População!C212</f>
        <v>1</v>
      </c>
      <c r="G219" s="55">
        <f>[1]Exigível!E212</f>
        <v>1</v>
      </c>
      <c r="H219" s="55">
        <f>[1]Patrocinadores!C212</f>
        <v>2</v>
      </c>
      <c r="I219" s="55">
        <f>'[1]Fluxo Previdencial'!C212</f>
        <v>1</v>
      </c>
      <c r="J219" s="37">
        <f t="shared" si="14"/>
        <v>1.2</v>
      </c>
      <c r="K219" s="35">
        <f t="shared" si="15"/>
        <v>2.2000000000000002</v>
      </c>
      <c r="L219" s="56" t="str">
        <f t="shared" si="16"/>
        <v>S4</v>
      </c>
      <c r="M219" s="57"/>
      <c r="N219" s="57"/>
    </row>
    <row r="220" spans="1:14" x14ac:dyDescent="0.25">
      <c r="A220" s="55" t="s">
        <v>231</v>
      </c>
      <c r="B220" s="55" t="str">
        <f>[1]Patrocinadores!F213</f>
        <v>Pública Federal</v>
      </c>
      <c r="C220" s="55"/>
      <c r="D220" s="37" t="str">
        <f>'[1]Eixo - Porte'!D213</f>
        <v>3</v>
      </c>
      <c r="E220" s="55">
        <f>'[1]Pluralidade de PB'!J213</f>
        <v>2</v>
      </c>
      <c r="F220" s="55">
        <f>[1]População!C213</f>
        <v>4</v>
      </c>
      <c r="G220" s="55">
        <f>[1]Exigível!E213</f>
        <v>3</v>
      </c>
      <c r="H220" s="55">
        <f>[1]Patrocinadores!C213</f>
        <v>3</v>
      </c>
      <c r="I220" s="55">
        <f>'[1]Fluxo Previdencial'!C213</f>
        <v>4</v>
      </c>
      <c r="J220" s="37">
        <f t="shared" si="14"/>
        <v>3.4</v>
      </c>
      <c r="K220" s="35">
        <f t="shared" si="15"/>
        <v>6.4</v>
      </c>
      <c r="L220" s="56" t="str">
        <f t="shared" si="16"/>
        <v>S2</v>
      </c>
      <c r="M220" s="57"/>
      <c r="N220" s="57"/>
    </row>
    <row r="221" spans="1:14" x14ac:dyDescent="0.25">
      <c r="A221" s="55" t="s">
        <v>232</v>
      </c>
      <c r="B221" s="55" t="str">
        <f>[1]Patrocinadores!F214</f>
        <v>Pública Estadual</v>
      </c>
      <c r="C221" s="55"/>
      <c r="D221" s="37" t="str">
        <f>'[1]Eixo - Porte'!D214</f>
        <v>3</v>
      </c>
      <c r="E221" s="55">
        <f>'[1]Pluralidade de PB'!J214</f>
        <v>3</v>
      </c>
      <c r="F221" s="55">
        <f>[1]População!C214</f>
        <v>3</v>
      </c>
      <c r="G221" s="55">
        <f>[1]Exigível!E214</f>
        <v>3</v>
      </c>
      <c r="H221" s="55">
        <f>[1]Patrocinadores!C214</f>
        <v>4</v>
      </c>
      <c r="I221" s="55">
        <f>'[1]Fluxo Previdencial'!C214</f>
        <v>4</v>
      </c>
      <c r="J221" s="37">
        <f t="shared" si="14"/>
        <v>3.4</v>
      </c>
      <c r="K221" s="35">
        <f t="shared" si="15"/>
        <v>6.4</v>
      </c>
      <c r="L221" s="56" t="str">
        <f t="shared" si="16"/>
        <v>S2</v>
      </c>
      <c r="M221" s="57"/>
      <c r="N221" s="57"/>
    </row>
    <row r="222" spans="1:14" x14ac:dyDescent="0.25">
      <c r="A222" s="55" t="s">
        <v>233</v>
      </c>
      <c r="B222" s="55" t="str">
        <f>[1]Patrocinadores!F215</f>
        <v>Pública Municipal</v>
      </c>
      <c r="C222" s="55" t="s">
        <v>2282</v>
      </c>
      <c r="D222" s="37" t="str">
        <f>'[1]Eixo - Porte'!D215</f>
        <v>1</v>
      </c>
      <c r="E222" s="55">
        <f>'[1]Pluralidade de PB'!J215</f>
        <v>1</v>
      </c>
      <c r="F222" s="55">
        <f>[1]População!C215</f>
        <v>2</v>
      </c>
      <c r="G222" s="55">
        <f>[1]Exigível!E215</f>
        <v>3</v>
      </c>
      <c r="H222" s="55">
        <f>[1]Patrocinadores!C215</f>
        <v>4</v>
      </c>
      <c r="I222" s="55">
        <f>'[1]Fluxo Previdencial'!C215</f>
        <v>2</v>
      </c>
      <c r="J222" s="37">
        <f t="shared" si="14"/>
        <v>2.5</v>
      </c>
      <c r="K222" s="35">
        <f t="shared" si="15"/>
        <v>3.5</v>
      </c>
      <c r="L222" s="56" t="str">
        <f t="shared" si="16"/>
        <v>S4</v>
      </c>
      <c r="M222" s="57"/>
      <c r="N222" s="57"/>
    </row>
    <row r="223" spans="1:14" x14ac:dyDescent="0.25">
      <c r="A223" s="55" t="s">
        <v>234</v>
      </c>
      <c r="B223" s="55" t="str">
        <f>[1]Patrocinadores!F216</f>
        <v>Privada</v>
      </c>
      <c r="C223" s="55"/>
      <c r="D223" s="37" t="str">
        <f>'[1]Eixo - Porte'!D216</f>
        <v>1</v>
      </c>
      <c r="E223" s="55">
        <f>'[1]Pluralidade de PB'!J216</f>
        <v>1</v>
      </c>
      <c r="F223" s="55">
        <f>[1]População!C216</f>
        <v>2</v>
      </c>
      <c r="G223" s="55">
        <f>[1]Exigível!E216</f>
        <v>1</v>
      </c>
      <c r="H223" s="55">
        <f>[1]Patrocinadores!C216</f>
        <v>2</v>
      </c>
      <c r="I223" s="55">
        <f>'[1]Fluxo Previdencial'!C216</f>
        <v>1</v>
      </c>
      <c r="J223" s="37">
        <f t="shared" si="14"/>
        <v>1.5</v>
      </c>
      <c r="K223" s="35">
        <f t="shared" si="15"/>
        <v>2.5</v>
      </c>
      <c r="L223" s="56" t="str">
        <f t="shared" si="16"/>
        <v>S4</v>
      </c>
      <c r="M223" s="57"/>
      <c r="N223" s="57"/>
    </row>
    <row r="224" spans="1:14" x14ac:dyDescent="0.25">
      <c r="A224" s="55" t="s">
        <v>235</v>
      </c>
      <c r="B224" s="55" t="str">
        <f>[1]Patrocinadores!F217</f>
        <v>Pública Municipal</v>
      </c>
      <c r="C224" s="55" t="s">
        <v>2282</v>
      </c>
      <c r="D224" s="37" t="str">
        <f>'[1]Eixo - Porte'!D217</f>
        <v>1</v>
      </c>
      <c r="E224" s="55">
        <f>'[1]Pluralidade de PB'!J217</f>
        <v>1</v>
      </c>
      <c r="F224" s="55">
        <f>[1]População!C217</f>
        <v>1</v>
      </c>
      <c r="G224" s="55">
        <f>[1]Exigível!E217</f>
        <v>1</v>
      </c>
      <c r="H224" s="55">
        <f>[1]Patrocinadores!C217</f>
        <v>4</v>
      </c>
      <c r="I224" s="55">
        <f>'[1]Fluxo Previdencial'!C217</f>
        <v>2</v>
      </c>
      <c r="J224" s="37">
        <f t="shared" si="14"/>
        <v>1.8</v>
      </c>
      <c r="K224" s="35">
        <f t="shared" si="15"/>
        <v>2.8</v>
      </c>
      <c r="L224" s="56" t="str">
        <f t="shared" si="16"/>
        <v>S4</v>
      </c>
      <c r="M224" s="57"/>
      <c r="N224" s="57"/>
    </row>
    <row r="225" spans="1:14" x14ac:dyDescent="0.25">
      <c r="A225" s="55" t="s">
        <v>236</v>
      </c>
      <c r="B225" s="55" t="str">
        <f>[1]Patrocinadores!F218</f>
        <v>Privada</v>
      </c>
      <c r="C225" s="55"/>
      <c r="D225" s="37" t="str">
        <f>'[1]Eixo - Porte'!D218</f>
        <v>2</v>
      </c>
      <c r="E225" s="55">
        <f>'[1]Pluralidade de PB'!J218</f>
        <v>2</v>
      </c>
      <c r="F225" s="55">
        <f>[1]População!C218</f>
        <v>2</v>
      </c>
      <c r="G225" s="55">
        <f>[1]Exigível!E218</f>
        <v>1</v>
      </c>
      <c r="H225" s="55">
        <f>[1]Patrocinadores!C218</f>
        <v>3</v>
      </c>
      <c r="I225" s="55">
        <f>'[1]Fluxo Previdencial'!C218</f>
        <v>3</v>
      </c>
      <c r="J225" s="37">
        <f t="shared" si="14"/>
        <v>2.2000000000000002</v>
      </c>
      <c r="K225" s="35">
        <f t="shared" si="15"/>
        <v>4.2</v>
      </c>
      <c r="L225" s="56" t="str">
        <f t="shared" si="16"/>
        <v>S3</v>
      </c>
      <c r="M225" s="57"/>
      <c r="N225" s="57"/>
    </row>
    <row r="226" spans="1:14" x14ac:dyDescent="0.25">
      <c r="A226" s="55" t="s">
        <v>237</v>
      </c>
      <c r="B226" s="55" t="str">
        <f>[1]Patrocinadores!F219</f>
        <v>Pública Estadual</v>
      </c>
      <c r="C226" s="55"/>
      <c r="D226" s="37" t="str">
        <f>'[1]Eixo - Porte'!D219</f>
        <v>3</v>
      </c>
      <c r="E226" s="55">
        <f>'[1]Pluralidade de PB'!J219</f>
        <v>2</v>
      </c>
      <c r="F226" s="55">
        <f>[1]População!C219</f>
        <v>4</v>
      </c>
      <c r="G226" s="55">
        <f>[1]Exigível!E219</f>
        <v>4</v>
      </c>
      <c r="H226" s="55">
        <f>[1]Patrocinadores!C219</f>
        <v>2</v>
      </c>
      <c r="I226" s="55">
        <f>'[1]Fluxo Previdencial'!C219</f>
        <v>4</v>
      </c>
      <c r="J226" s="37">
        <f t="shared" si="14"/>
        <v>3.4</v>
      </c>
      <c r="K226" s="35">
        <f t="shared" si="15"/>
        <v>6.4</v>
      </c>
      <c r="L226" s="56" t="str">
        <f t="shared" si="16"/>
        <v>S2</v>
      </c>
      <c r="M226" s="57"/>
      <c r="N226" s="57"/>
    </row>
    <row r="227" spans="1:14" x14ac:dyDescent="0.25">
      <c r="A227" s="55" t="s">
        <v>238</v>
      </c>
      <c r="B227" s="55" t="str">
        <f>[1]Patrocinadores!F220</f>
        <v>Privada</v>
      </c>
      <c r="C227" s="55"/>
      <c r="D227" s="37" t="str">
        <f>'[1]Eixo - Porte'!D220</f>
        <v>3</v>
      </c>
      <c r="E227" s="55">
        <f>'[1]Pluralidade de PB'!J220</f>
        <v>1</v>
      </c>
      <c r="F227" s="55">
        <f>[1]População!C220</f>
        <v>4</v>
      </c>
      <c r="G227" s="55">
        <f>[1]Exigível!E220</f>
        <v>1</v>
      </c>
      <c r="H227" s="55">
        <f>[1]Patrocinadores!C220</f>
        <v>4</v>
      </c>
      <c r="I227" s="55">
        <f>'[1]Fluxo Previdencial'!C220</f>
        <v>4</v>
      </c>
      <c r="J227" s="37">
        <f t="shared" si="14"/>
        <v>3.1</v>
      </c>
      <c r="K227" s="35">
        <f t="shared" si="15"/>
        <v>6.1</v>
      </c>
      <c r="L227" s="56" t="str">
        <f t="shared" si="16"/>
        <v>S2</v>
      </c>
      <c r="M227" s="57"/>
      <c r="N227" s="57"/>
    </row>
    <row r="228" spans="1:14" x14ac:dyDescent="0.25">
      <c r="A228" s="55" t="s">
        <v>239</v>
      </c>
      <c r="B228" s="55" t="str">
        <f>[1]Patrocinadores!F221</f>
        <v>Privada</v>
      </c>
      <c r="C228" s="55"/>
      <c r="D228" s="37" t="str">
        <f>'[1]Eixo - Porte'!D221</f>
        <v>2</v>
      </c>
      <c r="E228" s="55">
        <f>'[1]Pluralidade de PB'!J221</f>
        <v>1</v>
      </c>
      <c r="F228" s="55">
        <f>[1]População!C221</f>
        <v>3</v>
      </c>
      <c r="G228" s="55">
        <f>[1]Exigível!E221</f>
        <v>4</v>
      </c>
      <c r="H228" s="55">
        <f>[1]Patrocinadores!C221</f>
        <v>4</v>
      </c>
      <c r="I228" s="55">
        <f>'[1]Fluxo Previdencial'!C221</f>
        <v>3</v>
      </c>
      <c r="J228" s="37">
        <f t="shared" si="14"/>
        <v>3.2</v>
      </c>
      <c r="K228" s="35">
        <f t="shared" si="15"/>
        <v>5.2</v>
      </c>
      <c r="L228" s="56" t="str">
        <f t="shared" si="16"/>
        <v>S3</v>
      </c>
      <c r="M228" s="57"/>
      <c r="N228" s="57"/>
    </row>
    <row r="229" spans="1:14" x14ac:dyDescent="0.25">
      <c r="A229" s="55" t="s">
        <v>240</v>
      </c>
      <c r="B229" s="55" t="str">
        <f>[1]Patrocinadores!F222</f>
        <v>Pública Federal</v>
      </c>
      <c r="C229" s="55"/>
      <c r="D229" s="37" t="str">
        <f>'[1]Eixo - Porte'!D222</f>
        <v>2</v>
      </c>
      <c r="E229" s="55">
        <f>'[1]Pluralidade de PB'!J222</f>
        <v>2</v>
      </c>
      <c r="F229" s="55">
        <f>[1]População!C222</f>
        <v>2</v>
      </c>
      <c r="G229" s="55">
        <f>[1]Exigível!E222</f>
        <v>3</v>
      </c>
      <c r="H229" s="55">
        <f>[1]Patrocinadores!C222</f>
        <v>2</v>
      </c>
      <c r="I229" s="55">
        <f>'[1]Fluxo Previdencial'!C222</f>
        <v>3</v>
      </c>
      <c r="J229" s="37">
        <f t="shared" si="14"/>
        <v>2.4</v>
      </c>
      <c r="K229" s="35">
        <f t="shared" si="15"/>
        <v>4.4000000000000004</v>
      </c>
      <c r="L229" s="56" t="str">
        <f t="shared" si="16"/>
        <v>S3</v>
      </c>
      <c r="M229" s="57"/>
      <c r="N229" s="57"/>
    </row>
    <row r="230" spans="1:14" x14ac:dyDescent="0.25">
      <c r="A230" s="55" t="s">
        <v>241</v>
      </c>
      <c r="B230" s="55" t="str">
        <f>[1]Patrocinadores!F223</f>
        <v>Privada</v>
      </c>
      <c r="C230" s="55"/>
      <c r="D230" s="37" t="str">
        <f>'[1]Eixo - Porte'!D223</f>
        <v>2</v>
      </c>
      <c r="E230" s="55">
        <f>'[1]Pluralidade de PB'!J223</f>
        <v>1</v>
      </c>
      <c r="F230" s="55">
        <f>[1]População!C223</f>
        <v>1</v>
      </c>
      <c r="G230" s="55">
        <f>[1]Exigível!E223</f>
        <v>3</v>
      </c>
      <c r="H230" s="55">
        <f>[1]Patrocinadores!C223</f>
        <v>2</v>
      </c>
      <c r="I230" s="55">
        <f>'[1]Fluxo Previdencial'!C223</f>
        <v>2</v>
      </c>
      <c r="J230" s="37">
        <f t="shared" si="14"/>
        <v>1.8</v>
      </c>
      <c r="K230" s="35">
        <f t="shared" si="15"/>
        <v>3.8</v>
      </c>
      <c r="L230" s="56" t="str">
        <f t="shared" si="16"/>
        <v>S4</v>
      </c>
      <c r="M230" s="57"/>
      <c r="N230" s="57"/>
    </row>
    <row r="231" spans="1:14" x14ac:dyDescent="0.25">
      <c r="A231" s="55" t="s">
        <v>242</v>
      </c>
      <c r="B231" s="55" t="str">
        <f>[1]Patrocinadores!F224</f>
        <v>Privada</v>
      </c>
      <c r="C231" s="55"/>
      <c r="D231" s="37" t="str">
        <f>'[1]Eixo - Porte'!D224</f>
        <v>3</v>
      </c>
      <c r="E231" s="55">
        <f>'[1]Pluralidade de PB'!J224</f>
        <v>1</v>
      </c>
      <c r="F231" s="55">
        <f>[1]População!C224</f>
        <v>2</v>
      </c>
      <c r="G231" s="55">
        <f>[1]Exigível!E224</f>
        <v>2</v>
      </c>
      <c r="H231" s="55">
        <f>[1]Patrocinadores!C224</f>
        <v>1</v>
      </c>
      <c r="I231" s="55">
        <f>'[1]Fluxo Previdencial'!C224</f>
        <v>3</v>
      </c>
      <c r="J231" s="37">
        <f t="shared" si="14"/>
        <v>1.9</v>
      </c>
      <c r="K231" s="35">
        <f t="shared" si="15"/>
        <v>4.9000000000000004</v>
      </c>
      <c r="L231" s="56" t="str">
        <f t="shared" si="16"/>
        <v>S3</v>
      </c>
      <c r="M231" s="57"/>
      <c r="N231" s="57"/>
    </row>
    <row r="232" spans="1:14" x14ac:dyDescent="0.25">
      <c r="A232" s="55" t="s">
        <v>243</v>
      </c>
      <c r="B232" s="55" t="str">
        <f>[1]Patrocinadores!F225</f>
        <v>Instituidor</v>
      </c>
      <c r="C232" s="55"/>
      <c r="D232" s="37" t="str">
        <f>'[1]Eixo - Porte'!D225</f>
        <v>1</v>
      </c>
      <c r="E232" s="55">
        <f>'[1]Pluralidade de PB'!J225</f>
        <v>1</v>
      </c>
      <c r="F232" s="55">
        <f>[1]População!C225</f>
        <v>2</v>
      </c>
      <c r="G232" s="55">
        <f>[1]Exigível!E225</f>
        <v>1</v>
      </c>
      <c r="H232" s="55">
        <f>[1]Patrocinadores!C225</f>
        <v>1</v>
      </c>
      <c r="I232" s="55">
        <f>'[1]Fluxo Previdencial'!C225</f>
        <v>1</v>
      </c>
      <c r="J232" s="37">
        <f t="shared" si="14"/>
        <v>1.3</v>
      </c>
      <c r="K232" s="35">
        <f t="shared" si="15"/>
        <v>2.2999999999999998</v>
      </c>
      <c r="L232" s="56" t="str">
        <f t="shared" si="16"/>
        <v>S4</v>
      </c>
      <c r="M232" s="57"/>
      <c r="N232" s="57"/>
    </row>
    <row r="233" spans="1:14" x14ac:dyDescent="0.25">
      <c r="A233" s="55" t="s">
        <v>244</v>
      </c>
      <c r="B233" s="55" t="str">
        <f>[1]Patrocinadores!F226</f>
        <v>Pública Municipal</v>
      </c>
      <c r="C233" s="55" t="s">
        <v>2282</v>
      </c>
      <c r="D233" s="37" t="str">
        <f>'[1]Eixo - Porte'!D226</f>
        <v>1</v>
      </c>
      <c r="E233" s="55">
        <f>'[1]Pluralidade de PB'!J226</f>
        <v>1</v>
      </c>
      <c r="F233" s="55">
        <f>[1]População!C226</f>
        <v>1</v>
      </c>
      <c r="G233" s="55">
        <f>[1]Exigível!E226</f>
        <v>1</v>
      </c>
      <c r="H233" s="55">
        <f>[1]Patrocinadores!C226</f>
        <v>3</v>
      </c>
      <c r="I233" s="55">
        <f>'[1]Fluxo Previdencial'!C226</f>
        <v>2</v>
      </c>
      <c r="J233" s="37">
        <f t="shared" si="14"/>
        <v>1.6</v>
      </c>
      <c r="K233" s="35">
        <f t="shared" si="15"/>
        <v>2.6</v>
      </c>
      <c r="L233" s="56" t="str">
        <f t="shared" si="16"/>
        <v>S4</v>
      </c>
      <c r="M233" s="57"/>
      <c r="N233" s="57"/>
    </row>
    <row r="234" spans="1:14" x14ac:dyDescent="0.25">
      <c r="A234" s="55" t="s">
        <v>245</v>
      </c>
      <c r="B234" s="55" t="str">
        <f>[1]Patrocinadores!F227</f>
        <v>Privada</v>
      </c>
      <c r="C234" s="55"/>
      <c r="D234" s="37" t="str">
        <f>'[1]Eixo - Porte'!D227</f>
        <v>2</v>
      </c>
      <c r="E234" s="55">
        <f>'[1]Pluralidade de PB'!J227</f>
        <v>1</v>
      </c>
      <c r="F234" s="55">
        <f>[1]População!C227</f>
        <v>3</v>
      </c>
      <c r="G234" s="55">
        <f>[1]Exigível!E227</f>
        <v>1</v>
      </c>
      <c r="H234" s="55">
        <f>[1]Patrocinadores!C227</f>
        <v>4</v>
      </c>
      <c r="I234" s="55">
        <f>'[1]Fluxo Previdencial'!C227</f>
        <v>3</v>
      </c>
      <c r="J234" s="37">
        <f t="shared" si="14"/>
        <v>2.6</v>
      </c>
      <c r="K234" s="35">
        <f t="shared" si="15"/>
        <v>4.5999999999999996</v>
      </c>
      <c r="L234" s="56" t="str">
        <f t="shared" si="16"/>
        <v>S3</v>
      </c>
      <c r="M234" s="57"/>
      <c r="N234" s="57"/>
    </row>
    <row r="235" spans="1:14" x14ac:dyDescent="0.25">
      <c r="A235" s="55" t="s">
        <v>246</v>
      </c>
      <c r="B235" s="55" t="str">
        <f>[1]Patrocinadores!F228</f>
        <v>Privada</v>
      </c>
      <c r="C235" s="55"/>
      <c r="D235" s="37" t="str">
        <f>'[1]Eixo - Porte'!D228</f>
        <v>1</v>
      </c>
      <c r="E235" s="55">
        <f>'[1]Pluralidade de PB'!J228</f>
        <v>1</v>
      </c>
      <c r="F235" s="55">
        <f>[1]População!C228</f>
        <v>2</v>
      </c>
      <c r="G235" s="55">
        <f>[1]Exigível!E228</f>
        <v>1</v>
      </c>
      <c r="H235" s="55">
        <f>[1]Patrocinadores!C228</f>
        <v>1</v>
      </c>
      <c r="I235" s="55">
        <f>'[1]Fluxo Previdencial'!C228</f>
        <v>3</v>
      </c>
      <c r="J235" s="37">
        <f t="shared" si="14"/>
        <v>1.7</v>
      </c>
      <c r="K235" s="35">
        <f t="shared" si="15"/>
        <v>2.7</v>
      </c>
      <c r="L235" s="56" t="str">
        <f t="shared" si="16"/>
        <v>S4</v>
      </c>
      <c r="M235" s="57"/>
      <c r="N235" s="57"/>
    </row>
    <row r="236" spans="1:14" x14ac:dyDescent="0.25">
      <c r="A236" s="55" t="s">
        <v>247</v>
      </c>
      <c r="B236" s="55" t="str">
        <f>[1]Patrocinadores!F229</f>
        <v>Pública Estadual</v>
      </c>
      <c r="C236" s="55"/>
      <c r="D236" s="37" t="str">
        <f>'[1]Eixo - Porte'!D229</f>
        <v>2</v>
      </c>
      <c r="E236" s="55">
        <f>'[1]Pluralidade de PB'!J229</f>
        <v>2</v>
      </c>
      <c r="F236" s="55">
        <f>[1]População!C229</f>
        <v>2</v>
      </c>
      <c r="G236" s="55">
        <f>[1]Exigível!E229</f>
        <v>2</v>
      </c>
      <c r="H236" s="55">
        <f>[1]Patrocinadores!C229</f>
        <v>2</v>
      </c>
      <c r="I236" s="55">
        <f>'[1]Fluxo Previdencial'!C229</f>
        <v>3</v>
      </c>
      <c r="J236" s="37">
        <f t="shared" si="14"/>
        <v>2.2000000000000002</v>
      </c>
      <c r="K236" s="35">
        <f t="shared" si="15"/>
        <v>4.2</v>
      </c>
      <c r="L236" s="56" t="str">
        <f t="shared" si="16"/>
        <v>S3</v>
      </c>
      <c r="M236" s="57"/>
      <c r="N236" s="57"/>
    </row>
    <row r="237" spans="1:14" x14ac:dyDescent="0.25">
      <c r="A237" s="55" t="s">
        <v>248</v>
      </c>
      <c r="B237" s="55" t="str">
        <f>[1]Patrocinadores!F230</f>
        <v>Pública Federal</v>
      </c>
      <c r="C237" s="55"/>
      <c r="D237" s="37" t="str">
        <f>'[1]Eixo - Porte'!D230</f>
        <v>3</v>
      </c>
      <c r="E237" s="55">
        <f>'[1]Pluralidade de PB'!J230</f>
        <v>2</v>
      </c>
      <c r="F237" s="55">
        <f>[1]População!C230</f>
        <v>4</v>
      </c>
      <c r="G237" s="55">
        <f>[1]Exigível!E230</f>
        <v>3</v>
      </c>
      <c r="H237" s="55">
        <f>[1]Patrocinadores!C230</f>
        <v>2</v>
      </c>
      <c r="I237" s="55">
        <f>'[1]Fluxo Previdencial'!C230</f>
        <v>4</v>
      </c>
      <c r="J237" s="37">
        <f t="shared" si="14"/>
        <v>3.2</v>
      </c>
      <c r="K237" s="35">
        <f t="shared" si="15"/>
        <v>6.2</v>
      </c>
      <c r="L237" s="56" t="str">
        <f t="shared" si="16"/>
        <v>S2</v>
      </c>
      <c r="M237" s="57"/>
      <c r="N237" s="57"/>
    </row>
    <row r="238" spans="1:14" x14ac:dyDescent="0.25">
      <c r="A238" s="55" t="s">
        <v>249</v>
      </c>
      <c r="B238" s="55" t="str">
        <f>[1]Patrocinadores!F231</f>
        <v>Pública Federal</v>
      </c>
      <c r="C238" s="55"/>
      <c r="D238" s="37" t="str">
        <f>'[1]Eixo - Porte'!D231</f>
        <v>1</v>
      </c>
      <c r="E238" s="55">
        <f>'[1]Pluralidade de PB'!J231</f>
        <v>2</v>
      </c>
      <c r="F238" s="55">
        <f>[1]População!C231</f>
        <v>3</v>
      </c>
      <c r="G238" s="55">
        <f>[1]Exigível!E231</f>
        <v>4</v>
      </c>
      <c r="H238" s="55">
        <f>[1]Patrocinadores!C231</f>
        <v>2</v>
      </c>
      <c r="I238" s="55">
        <f>'[1]Fluxo Previdencial'!C231</f>
        <v>2</v>
      </c>
      <c r="J238" s="37">
        <f t="shared" si="14"/>
        <v>2.7</v>
      </c>
      <c r="K238" s="35">
        <f t="shared" si="15"/>
        <v>3.7</v>
      </c>
      <c r="L238" s="56" t="str">
        <f t="shared" si="16"/>
        <v>S4</v>
      </c>
      <c r="M238" s="57"/>
      <c r="N238" s="57"/>
    </row>
    <row r="239" spans="1:14" x14ac:dyDescent="0.25">
      <c r="A239" s="55" t="s">
        <v>250</v>
      </c>
      <c r="B239" s="55" t="str">
        <f>[1]Patrocinadores!F232</f>
        <v>Privada</v>
      </c>
      <c r="C239" s="55"/>
      <c r="D239" s="37" t="str">
        <f>'[1]Eixo - Porte'!D232</f>
        <v>2</v>
      </c>
      <c r="E239" s="55">
        <f>'[1]Pluralidade de PB'!J232</f>
        <v>1</v>
      </c>
      <c r="F239" s="55">
        <f>[1]População!C232</f>
        <v>4</v>
      </c>
      <c r="G239" s="55">
        <f>[1]Exigível!E232</f>
        <v>2</v>
      </c>
      <c r="H239" s="55">
        <f>[1]Patrocinadores!C232</f>
        <v>3</v>
      </c>
      <c r="I239" s="55">
        <f>'[1]Fluxo Previdencial'!C232</f>
        <v>4</v>
      </c>
      <c r="J239" s="37">
        <f t="shared" si="14"/>
        <v>3.1</v>
      </c>
      <c r="K239" s="35">
        <f t="shared" si="15"/>
        <v>5.0999999999999996</v>
      </c>
      <c r="L239" s="56" t="str">
        <f t="shared" si="16"/>
        <v>S3</v>
      </c>
      <c r="M239" s="57"/>
      <c r="N239" s="57"/>
    </row>
    <row r="240" spans="1:14" x14ac:dyDescent="0.25">
      <c r="A240" s="55" t="s">
        <v>251</v>
      </c>
      <c r="B240" s="55" t="str">
        <f>[1]Patrocinadores!F233</f>
        <v>Pública Estadual</v>
      </c>
      <c r="C240" s="55"/>
      <c r="D240" s="37" t="str">
        <f>'[1]Eixo - Porte'!D233</f>
        <v>1</v>
      </c>
      <c r="E240" s="55">
        <f>'[1]Pluralidade de PB'!J233</f>
        <v>1</v>
      </c>
      <c r="F240" s="55">
        <f>[1]População!C233</f>
        <v>1</v>
      </c>
      <c r="G240" s="55">
        <f>[1]Exigível!E233</f>
        <v>2</v>
      </c>
      <c r="H240" s="55">
        <f>[1]Patrocinadores!C233</f>
        <v>1</v>
      </c>
      <c r="I240" s="55">
        <f>'[1]Fluxo Previdencial'!C233</f>
        <v>1</v>
      </c>
      <c r="J240" s="37">
        <f t="shared" si="14"/>
        <v>1.2</v>
      </c>
      <c r="K240" s="35">
        <f t="shared" si="15"/>
        <v>2.2000000000000002</v>
      </c>
      <c r="L240" s="56" t="str">
        <f t="shared" si="16"/>
        <v>S4</v>
      </c>
      <c r="M240" s="57"/>
      <c r="N240" s="57"/>
    </row>
    <row r="241" spans="1:14" x14ac:dyDescent="0.25">
      <c r="A241" s="55" t="s">
        <v>252</v>
      </c>
      <c r="B241" s="55" t="str">
        <f>[1]Patrocinadores!F234</f>
        <v>Privada</v>
      </c>
      <c r="C241" s="55"/>
      <c r="D241" s="37" t="str">
        <f>'[1]Eixo - Porte'!D234</f>
        <v>3</v>
      </c>
      <c r="E241" s="55">
        <f>'[1]Pluralidade de PB'!J234</f>
        <v>3</v>
      </c>
      <c r="F241" s="55">
        <f>[1]População!C234</f>
        <v>4</v>
      </c>
      <c r="G241" s="55">
        <f>[1]Exigível!E234</f>
        <v>4</v>
      </c>
      <c r="H241" s="55">
        <f>[1]Patrocinadores!C234</f>
        <v>3</v>
      </c>
      <c r="I241" s="55">
        <f>'[1]Fluxo Previdencial'!C234</f>
        <v>4</v>
      </c>
      <c r="J241" s="37">
        <f t="shared" si="14"/>
        <v>3.7</v>
      </c>
      <c r="K241" s="35">
        <f t="shared" si="15"/>
        <v>6.7</v>
      </c>
      <c r="L241" s="56" t="str">
        <f t="shared" si="16"/>
        <v>S2</v>
      </c>
      <c r="M241" s="57" t="s">
        <v>2277</v>
      </c>
      <c r="N241" s="57"/>
    </row>
    <row r="242" spans="1:14" x14ac:dyDescent="0.25">
      <c r="A242" s="55" t="s">
        <v>253</v>
      </c>
      <c r="B242" s="55" t="str">
        <f>[1]Patrocinadores!F235</f>
        <v>Privada</v>
      </c>
      <c r="C242" s="55"/>
      <c r="D242" s="37" t="str">
        <f>'[1]Eixo - Porte'!D235</f>
        <v>1</v>
      </c>
      <c r="E242" s="55">
        <f>'[1]Pluralidade de PB'!J235</f>
        <v>1</v>
      </c>
      <c r="F242" s="55">
        <f>[1]População!C235</f>
        <v>1</v>
      </c>
      <c r="G242" s="55">
        <f>[1]Exigível!E235</f>
        <v>1</v>
      </c>
      <c r="H242" s="55">
        <f>[1]Patrocinadores!C235</f>
        <v>1</v>
      </c>
      <c r="I242" s="55">
        <f>'[1]Fluxo Previdencial'!C235</f>
        <v>1</v>
      </c>
      <c r="J242" s="37">
        <f t="shared" si="14"/>
        <v>1</v>
      </c>
      <c r="K242" s="35">
        <f t="shared" si="15"/>
        <v>2</v>
      </c>
      <c r="L242" s="56" t="str">
        <f t="shared" si="16"/>
        <v>S4</v>
      </c>
      <c r="M242" s="57"/>
      <c r="N242" s="57"/>
    </row>
    <row r="243" spans="1:14" x14ac:dyDescent="0.25">
      <c r="A243" s="55" t="s">
        <v>254</v>
      </c>
      <c r="B243" s="55" t="str">
        <f>[1]Patrocinadores!F236</f>
        <v>Pública Estadual</v>
      </c>
      <c r="C243" s="55" t="s">
        <v>2282</v>
      </c>
      <c r="D243" s="37" t="str">
        <f>'[1]Eixo - Porte'!D236</f>
        <v>3</v>
      </c>
      <c r="E243" s="55">
        <f>'[1]Pluralidade de PB'!J236</f>
        <v>1</v>
      </c>
      <c r="F243" s="55">
        <f>[1]População!C236</f>
        <v>4</v>
      </c>
      <c r="G243" s="55">
        <f>[1]Exigível!E236</f>
        <v>3</v>
      </c>
      <c r="H243" s="55">
        <f>[1]Patrocinadores!C236</f>
        <v>4</v>
      </c>
      <c r="I243" s="55">
        <f>'[1]Fluxo Previdencial'!C236</f>
        <v>4</v>
      </c>
      <c r="J243" s="37">
        <f t="shared" si="14"/>
        <v>3.5</v>
      </c>
      <c r="K243" s="35">
        <f t="shared" si="15"/>
        <v>6.5</v>
      </c>
      <c r="L243" s="56" t="str">
        <f t="shared" si="16"/>
        <v>S2</v>
      </c>
      <c r="M243" s="57" t="s">
        <v>2277</v>
      </c>
      <c r="N243" s="57"/>
    </row>
    <row r="244" spans="1:14" x14ac:dyDescent="0.25">
      <c r="A244" s="55" t="s">
        <v>255</v>
      </c>
      <c r="B244" s="55" t="str">
        <f>[1]Patrocinadores!F237</f>
        <v>Privada</v>
      </c>
      <c r="C244" s="55"/>
      <c r="D244" s="37" t="str">
        <f>'[1]Eixo - Porte'!D237</f>
        <v>1</v>
      </c>
      <c r="E244" s="55">
        <f>'[1]Pluralidade de PB'!J237</f>
        <v>1</v>
      </c>
      <c r="F244" s="55">
        <f>[1]População!C237</f>
        <v>2</v>
      </c>
      <c r="G244" s="55">
        <f>[1]Exigível!E237</f>
        <v>1</v>
      </c>
      <c r="H244" s="55">
        <f>[1]Patrocinadores!C237</f>
        <v>4</v>
      </c>
      <c r="I244" s="55">
        <f>'[1]Fluxo Previdencial'!C237</f>
        <v>1</v>
      </c>
      <c r="J244" s="37">
        <f t="shared" si="14"/>
        <v>1.9</v>
      </c>
      <c r="K244" s="35">
        <f t="shared" si="15"/>
        <v>2.9</v>
      </c>
      <c r="L244" s="56" t="str">
        <f t="shared" si="16"/>
        <v>S4</v>
      </c>
      <c r="M244" s="57"/>
      <c r="N244" s="57"/>
    </row>
    <row r="245" spans="1:14" x14ac:dyDescent="0.25">
      <c r="A245" s="55" t="s">
        <v>256</v>
      </c>
      <c r="B245" s="55" t="str">
        <f>[1]Patrocinadores!F238</f>
        <v>Privada</v>
      </c>
      <c r="C245" s="55"/>
      <c r="D245" s="37" t="str">
        <f>'[1]Eixo - Porte'!D238</f>
        <v>1</v>
      </c>
      <c r="E245" s="55">
        <f>'[1]Pluralidade de PB'!J238</f>
        <v>1</v>
      </c>
      <c r="F245" s="55">
        <f>[1]População!C238</f>
        <v>1</v>
      </c>
      <c r="G245" s="55">
        <f>[1]Exigível!E238</f>
        <v>1</v>
      </c>
      <c r="H245" s="55">
        <f>[1]Patrocinadores!C238</f>
        <v>2</v>
      </c>
      <c r="I245" s="55">
        <f>'[1]Fluxo Previdencial'!C238</f>
        <v>1</v>
      </c>
      <c r="J245" s="37">
        <f t="shared" si="14"/>
        <v>1.2</v>
      </c>
      <c r="K245" s="35">
        <f t="shared" si="15"/>
        <v>2.2000000000000002</v>
      </c>
      <c r="L245" s="56" t="str">
        <f t="shared" si="16"/>
        <v>S4</v>
      </c>
      <c r="M245" s="57"/>
      <c r="N245" s="57"/>
    </row>
    <row r="246" spans="1:14" x14ac:dyDescent="0.25">
      <c r="A246" s="55" t="s">
        <v>257</v>
      </c>
      <c r="B246" s="55" t="str">
        <f>[1]Patrocinadores!F239</f>
        <v>Privada</v>
      </c>
      <c r="C246" s="55"/>
      <c r="D246" s="37" t="str">
        <f>'[1]Eixo - Porte'!D239</f>
        <v>1</v>
      </c>
      <c r="E246" s="55">
        <f>'[1]Pluralidade de PB'!J239</f>
        <v>3</v>
      </c>
      <c r="F246" s="55">
        <f>[1]População!C239</f>
        <v>2</v>
      </c>
      <c r="G246" s="55">
        <f>[1]Exigível!E239</f>
        <v>4</v>
      </c>
      <c r="H246" s="55">
        <f>[1]Patrocinadores!C239</f>
        <v>3</v>
      </c>
      <c r="I246" s="55">
        <f>'[1]Fluxo Previdencial'!C239</f>
        <v>2</v>
      </c>
      <c r="J246" s="37">
        <f t="shared" si="14"/>
        <v>2.7</v>
      </c>
      <c r="K246" s="35">
        <f t="shared" si="15"/>
        <v>3.7</v>
      </c>
      <c r="L246" s="56" t="str">
        <f t="shared" si="16"/>
        <v>S4</v>
      </c>
      <c r="M246" s="57"/>
      <c r="N246" s="57"/>
    </row>
    <row r="247" spans="1:14" x14ac:dyDescent="0.25">
      <c r="A247" s="55" t="s">
        <v>258</v>
      </c>
      <c r="B247" s="55" t="str">
        <f>[1]Patrocinadores!F240</f>
        <v>Privada</v>
      </c>
      <c r="C247" s="55"/>
      <c r="D247" s="37" t="str">
        <f>'[1]Eixo - Porte'!D240</f>
        <v>2</v>
      </c>
      <c r="E247" s="55">
        <f>'[1]Pluralidade de PB'!J240</f>
        <v>1</v>
      </c>
      <c r="F247" s="55">
        <f>[1]População!C240</f>
        <v>3</v>
      </c>
      <c r="G247" s="55">
        <f>[1]Exigível!E240</f>
        <v>1</v>
      </c>
      <c r="H247" s="55">
        <f>[1]Patrocinadores!C240</f>
        <v>2</v>
      </c>
      <c r="I247" s="55">
        <f>'[1]Fluxo Previdencial'!C240</f>
        <v>3</v>
      </c>
      <c r="J247" s="37">
        <f t="shared" si="14"/>
        <v>2.2000000000000002</v>
      </c>
      <c r="K247" s="35">
        <f t="shared" si="15"/>
        <v>4.2</v>
      </c>
      <c r="L247" s="56" t="str">
        <f t="shared" si="16"/>
        <v>S3</v>
      </c>
      <c r="M247" s="57"/>
      <c r="N247" s="57"/>
    </row>
    <row r="248" spans="1:14" x14ac:dyDescent="0.25">
      <c r="A248" s="55" t="s">
        <v>2287</v>
      </c>
      <c r="B248" s="55" t="str">
        <f>[1]Patrocinadores!F241</f>
        <v>Privada</v>
      </c>
      <c r="C248" s="55"/>
      <c r="D248" s="37" t="str">
        <f>'[1]Eixo - Porte'!D241</f>
        <v>1</v>
      </c>
      <c r="E248" s="55">
        <f>'[1]Pluralidade de PB'!J241</f>
        <v>0</v>
      </c>
      <c r="F248" s="55">
        <f>[1]População!C241</f>
        <v>1</v>
      </c>
      <c r="G248" s="55">
        <f>[1]Exigível!E241</f>
        <v>4</v>
      </c>
      <c r="H248" s="55">
        <f>[1]Patrocinadores!C241</f>
        <v>1</v>
      </c>
      <c r="I248" s="55">
        <f>'[1]Fluxo Previdencial'!C241</f>
        <v>1</v>
      </c>
      <c r="J248" s="37">
        <f t="shared" si="14"/>
        <v>1.5</v>
      </c>
      <c r="K248" s="35">
        <f t="shared" si="15"/>
        <v>2.5</v>
      </c>
      <c r="L248" s="56" t="str">
        <f t="shared" si="16"/>
        <v>S4</v>
      </c>
      <c r="M248" s="57"/>
      <c r="N248" s="57"/>
    </row>
    <row r="249" spans="1:14" x14ac:dyDescent="0.25">
      <c r="A249" s="55" t="s">
        <v>259</v>
      </c>
      <c r="B249" s="55" t="str">
        <f>[1]Patrocinadores!F242</f>
        <v>Privada</v>
      </c>
      <c r="C249" s="55"/>
      <c r="D249" s="37" t="str">
        <f>'[1]Eixo - Porte'!D242</f>
        <v>3</v>
      </c>
      <c r="E249" s="55">
        <f>'[1]Pluralidade de PB'!J242</f>
        <v>2</v>
      </c>
      <c r="F249" s="55">
        <f>[1]População!C242</f>
        <v>4</v>
      </c>
      <c r="G249" s="55">
        <f>[1]Exigível!E242</f>
        <v>3</v>
      </c>
      <c r="H249" s="55">
        <f>[1]Patrocinadores!C242</f>
        <v>3</v>
      </c>
      <c r="I249" s="55">
        <f>'[1]Fluxo Previdencial'!C242</f>
        <v>4</v>
      </c>
      <c r="J249" s="37">
        <f t="shared" si="14"/>
        <v>3.4</v>
      </c>
      <c r="K249" s="35">
        <f t="shared" si="15"/>
        <v>6.4</v>
      </c>
      <c r="L249" s="56" t="str">
        <f t="shared" si="16"/>
        <v>S2</v>
      </c>
      <c r="M249" s="57"/>
      <c r="N249" s="57"/>
    </row>
    <row r="250" spans="1:14" x14ac:dyDescent="0.25">
      <c r="A250" s="55" t="s">
        <v>260</v>
      </c>
      <c r="B250" s="55" t="str">
        <f>[1]Patrocinadores!F243</f>
        <v>Privada</v>
      </c>
      <c r="C250" s="55"/>
      <c r="D250" s="37" t="str">
        <f>'[1]Eixo - Porte'!D243</f>
        <v>1</v>
      </c>
      <c r="E250" s="55">
        <f>'[1]Pluralidade de PB'!J243</f>
        <v>1</v>
      </c>
      <c r="F250" s="55">
        <f>[1]População!C243</f>
        <v>2</v>
      </c>
      <c r="G250" s="55">
        <f>[1]Exigível!E243</f>
        <v>1</v>
      </c>
      <c r="H250" s="55">
        <f>[1]Patrocinadores!C243</f>
        <v>2</v>
      </c>
      <c r="I250" s="55">
        <f>'[1]Fluxo Previdencial'!C243</f>
        <v>2</v>
      </c>
      <c r="J250" s="37">
        <f t="shared" si="14"/>
        <v>1.7</v>
      </c>
      <c r="K250" s="35">
        <f t="shared" si="15"/>
        <v>2.7</v>
      </c>
      <c r="L250" s="56" t="str">
        <f t="shared" si="16"/>
        <v>S4</v>
      </c>
      <c r="M250" s="57"/>
      <c r="N250" s="57"/>
    </row>
    <row r="251" spans="1:14" x14ac:dyDescent="0.25">
      <c r="A251" s="55" t="s">
        <v>261</v>
      </c>
      <c r="B251" s="55" t="str">
        <f>[1]Patrocinadores!F244</f>
        <v>Privada</v>
      </c>
      <c r="C251" s="55"/>
      <c r="D251" s="37" t="str">
        <f>'[1]Eixo - Porte'!D244</f>
        <v>1</v>
      </c>
      <c r="E251" s="55">
        <f>'[1]Pluralidade de PB'!J244</f>
        <v>1</v>
      </c>
      <c r="F251" s="55">
        <f>[1]População!C244</f>
        <v>1</v>
      </c>
      <c r="G251" s="55">
        <f>[1]Exigível!E244</f>
        <v>4</v>
      </c>
      <c r="H251" s="55">
        <f>[1]Patrocinadores!C244</f>
        <v>1</v>
      </c>
      <c r="I251" s="55">
        <f>'[1]Fluxo Previdencial'!C244</f>
        <v>1</v>
      </c>
      <c r="J251" s="37">
        <f t="shared" si="14"/>
        <v>1.6</v>
      </c>
      <c r="K251" s="35">
        <f t="shared" si="15"/>
        <v>2.6</v>
      </c>
      <c r="L251" s="56" t="str">
        <f t="shared" si="16"/>
        <v>S4</v>
      </c>
      <c r="M251" s="57"/>
      <c r="N251" s="57"/>
    </row>
    <row r="252" spans="1:14" x14ac:dyDescent="0.25">
      <c r="A252" s="55" t="s">
        <v>262</v>
      </c>
      <c r="B252" s="55" t="str">
        <f>[1]Patrocinadores!F245</f>
        <v>Privada</v>
      </c>
      <c r="C252" s="55"/>
      <c r="D252" s="37" t="str">
        <f>'[1]Eixo - Porte'!D245</f>
        <v>1</v>
      </c>
      <c r="E252" s="55">
        <f>'[1]Pluralidade de PB'!J245</f>
        <v>1</v>
      </c>
      <c r="F252" s="55">
        <f>[1]População!C245</f>
        <v>3</v>
      </c>
      <c r="G252" s="55">
        <f>[1]Exigível!E245</f>
        <v>1</v>
      </c>
      <c r="H252" s="55">
        <f>[1]Patrocinadores!C245</f>
        <v>3</v>
      </c>
      <c r="I252" s="55">
        <f>'[1]Fluxo Previdencial'!C245</f>
        <v>2</v>
      </c>
      <c r="J252" s="37">
        <f t="shared" si="14"/>
        <v>2.2000000000000002</v>
      </c>
      <c r="K252" s="35">
        <f t="shared" si="15"/>
        <v>3.2</v>
      </c>
      <c r="L252" s="56" t="str">
        <f t="shared" si="16"/>
        <v>S4</v>
      </c>
      <c r="M252" s="57"/>
      <c r="N252" s="57"/>
    </row>
    <row r="253" spans="1:14" x14ac:dyDescent="0.25">
      <c r="A253" s="55" t="s">
        <v>263</v>
      </c>
      <c r="B253" s="55" t="str">
        <f>[1]Patrocinadores!F246</f>
        <v>Privada</v>
      </c>
      <c r="C253" s="55"/>
      <c r="D253" s="37" t="str">
        <f>'[1]Eixo - Porte'!D246</f>
        <v>1</v>
      </c>
      <c r="E253" s="55">
        <f>'[1]Pluralidade de PB'!J246</f>
        <v>1</v>
      </c>
      <c r="F253" s="55">
        <f>[1]População!C246</f>
        <v>3</v>
      </c>
      <c r="G253" s="55">
        <f>[1]Exigível!E246</f>
        <v>1</v>
      </c>
      <c r="H253" s="55">
        <f>[1]Patrocinadores!C246</f>
        <v>4</v>
      </c>
      <c r="I253" s="55">
        <f>'[1]Fluxo Previdencial'!C246</f>
        <v>1</v>
      </c>
      <c r="J253" s="37">
        <f t="shared" si="14"/>
        <v>2.2000000000000002</v>
      </c>
      <c r="K253" s="35">
        <f t="shared" si="15"/>
        <v>3.2</v>
      </c>
      <c r="L253" s="56" t="str">
        <f t="shared" si="16"/>
        <v>S4</v>
      </c>
      <c r="M253" s="57"/>
      <c r="N253" s="57"/>
    </row>
    <row r="254" spans="1:14" x14ac:dyDescent="0.25">
      <c r="A254" s="55" t="s">
        <v>264</v>
      </c>
      <c r="B254" s="55" t="str">
        <f>[1]Patrocinadores!F247</f>
        <v>Instituidor</v>
      </c>
      <c r="C254" s="55"/>
      <c r="D254" s="37" t="str">
        <f>'[1]Eixo - Porte'!D247</f>
        <v>1</v>
      </c>
      <c r="E254" s="55">
        <f>'[1]Pluralidade de PB'!J247</f>
        <v>1</v>
      </c>
      <c r="F254" s="55">
        <f>[1]População!C247</f>
        <v>1</v>
      </c>
      <c r="G254" s="55">
        <f>[1]Exigível!E247</f>
        <v>1</v>
      </c>
      <c r="H254" s="55">
        <f>[1]Patrocinadores!C247</f>
        <v>1</v>
      </c>
      <c r="I254" s="55">
        <f>'[1]Fluxo Previdencial'!C247</f>
        <v>1</v>
      </c>
      <c r="J254" s="37">
        <f t="shared" si="14"/>
        <v>1</v>
      </c>
      <c r="K254" s="35">
        <f t="shared" si="15"/>
        <v>2</v>
      </c>
      <c r="L254" s="56" t="str">
        <f t="shared" si="16"/>
        <v>S4</v>
      </c>
      <c r="M254" s="57"/>
      <c r="N254" s="57"/>
    </row>
    <row r="255" spans="1:14" x14ac:dyDescent="0.25">
      <c r="A255" s="55" t="s">
        <v>265</v>
      </c>
      <c r="B255" s="55" t="str">
        <f>[1]Patrocinadores!F248</f>
        <v>Privada</v>
      </c>
      <c r="C255" s="55"/>
      <c r="D255" s="37" t="str">
        <f>'[1]Eixo - Porte'!D248</f>
        <v>2</v>
      </c>
      <c r="E255" s="55">
        <f>'[1]Pluralidade de PB'!J248</f>
        <v>1</v>
      </c>
      <c r="F255" s="55">
        <f>[1]População!C248</f>
        <v>2</v>
      </c>
      <c r="G255" s="55">
        <f>[1]Exigível!E248</f>
        <v>4</v>
      </c>
      <c r="H255" s="55">
        <f>[1]Patrocinadores!C248</f>
        <v>4</v>
      </c>
      <c r="I255" s="55">
        <f>'[1]Fluxo Previdencial'!C248</f>
        <v>3</v>
      </c>
      <c r="J255" s="37">
        <f t="shared" si="14"/>
        <v>2.9</v>
      </c>
      <c r="K255" s="35">
        <f t="shared" si="15"/>
        <v>4.9000000000000004</v>
      </c>
      <c r="L255" s="56" t="str">
        <f t="shared" si="16"/>
        <v>S3</v>
      </c>
      <c r="M255" s="57"/>
      <c r="N255" s="57"/>
    </row>
    <row r="256" spans="1:14" x14ac:dyDescent="0.25">
      <c r="A256" s="55" t="s">
        <v>266</v>
      </c>
      <c r="B256" s="55" t="str">
        <f>[1]Patrocinadores!F249</f>
        <v>Privada</v>
      </c>
      <c r="C256" s="55"/>
      <c r="D256" s="37" t="str">
        <f>'[1]Eixo - Porte'!D249</f>
        <v>3</v>
      </c>
      <c r="E256" s="55">
        <f>'[1]Pluralidade de PB'!J249</f>
        <v>2</v>
      </c>
      <c r="F256" s="55">
        <f>[1]População!C249</f>
        <v>3</v>
      </c>
      <c r="G256" s="55">
        <f>[1]Exigível!E249</f>
        <v>1</v>
      </c>
      <c r="H256" s="55">
        <f>[1]Patrocinadores!C249</f>
        <v>3</v>
      </c>
      <c r="I256" s="55">
        <f>'[1]Fluxo Previdencial'!C249</f>
        <v>3</v>
      </c>
      <c r="J256" s="37">
        <f t="shared" si="14"/>
        <v>2.5</v>
      </c>
      <c r="K256" s="35">
        <f t="shared" si="15"/>
        <v>5.5</v>
      </c>
      <c r="L256" s="56" t="str">
        <f t="shared" si="16"/>
        <v>S3</v>
      </c>
      <c r="M256" s="57"/>
      <c r="N256" s="57"/>
    </row>
    <row r="257" spans="1:14" x14ac:dyDescent="0.25">
      <c r="A257" s="55" t="s">
        <v>267</v>
      </c>
      <c r="B257" s="55" t="str">
        <f>[1]Patrocinadores!F250</f>
        <v>Privada</v>
      </c>
      <c r="C257" s="55"/>
      <c r="D257" s="37" t="str">
        <f>'[1]Eixo - Porte'!D250</f>
        <v>1</v>
      </c>
      <c r="E257" s="55">
        <f>'[1]Pluralidade de PB'!J250</f>
        <v>1</v>
      </c>
      <c r="F257" s="55">
        <f>[1]População!C250</f>
        <v>1</v>
      </c>
      <c r="G257" s="55">
        <f>[1]Exigível!E250</f>
        <v>1</v>
      </c>
      <c r="H257" s="55">
        <f>[1]Patrocinadores!C250</f>
        <v>2</v>
      </c>
      <c r="I257" s="55">
        <f>'[1]Fluxo Previdencial'!C250</f>
        <v>1</v>
      </c>
      <c r="J257" s="37">
        <f t="shared" si="14"/>
        <v>1.2</v>
      </c>
      <c r="K257" s="35">
        <f t="shared" si="15"/>
        <v>2.2000000000000002</v>
      </c>
      <c r="L257" s="56" t="str">
        <f t="shared" si="16"/>
        <v>S4</v>
      </c>
      <c r="M257" s="57"/>
      <c r="N257" s="57"/>
    </row>
    <row r="258" spans="1:14" x14ac:dyDescent="0.25">
      <c r="A258" s="55" t="s">
        <v>268</v>
      </c>
      <c r="B258" s="55" t="str">
        <f>[1]Patrocinadores!F251</f>
        <v>Privada</v>
      </c>
      <c r="C258" s="55"/>
      <c r="D258" s="37" t="str">
        <f>'[1]Eixo - Porte'!D251</f>
        <v>1</v>
      </c>
      <c r="E258" s="55">
        <f>'[1]Pluralidade de PB'!J251</f>
        <v>1</v>
      </c>
      <c r="F258" s="55">
        <f>[1]População!C251</f>
        <v>1</v>
      </c>
      <c r="G258" s="55">
        <f>[1]Exigível!E251</f>
        <v>3</v>
      </c>
      <c r="H258" s="55">
        <f>[1]Patrocinadores!C251</f>
        <v>2</v>
      </c>
      <c r="I258" s="55">
        <f>'[1]Fluxo Previdencial'!C251</f>
        <v>1</v>
      </c>
      <c r="J258" s="37">
        <f t="shared" si="14"/>
        <v>1.6</v>
      </c>
      <c r="K258" s="35">
        <f t="shared" si="15"/>
        <v>2.6</v>
      </c>
      <c r="L258" s="56" t="str">
        <f t="shared" si="16"/>
        <v>S4</v>
      </c>
      <c r="M258" s="57"/>
      <c r="N258" s="57"/>
    </row>
    <row r="259" spans="1:14" x14ac:dyDescent="0.25">
      <c r="A259" s="55" t="s">
        <v>269</v>
      </c>
      <c r="B259" s="55" t="str">
        <f>[1]Patrocinadores!F252</f>
        <v>Privada</v>
      </c>
      <c r="C259" s="55"/>
      <c r="D259" s="37" t="str">
        <f>'[1]Eixo - Porte'!D252</f>
        <v>4</v>
      </c>
      <c r="E259" s="55">
        <f>'[1]Pluralidade de PB'!J252</f>
        <v>4</v>
      </c>
      <c r="F259" s="55">
        <f>[1]População!C252</f>
        <v>4</v>
      </c>
      <c r="G259" s="55">
        <f>[1]Exigível!E252</f>
        <v>4</v>
      </c>
      <c r="H259" s="55">
        <f>[1]Patrocinadores!C252</f>
        <v>4</v>
      </c>
      <c r="I259" s="55">
        <f>'[1]Fluxo Previdencial'!C252</f>
        <v>4</v>
      </c>
      <c r="J259" s="37">
        <f t="shared" si="14"/>
        <v>4</v>
      </c>
      <c r="K259" s="35">
        <f t="shared" si="15"/>
        <v>8</v>
      </c>
      <c r="L259" s="56" t="str">
        <f t="shared" si="16"/>
        <v>S1</v>
      </c>
      <c r="M259" s="57" t="s">
        <v>2277</v>
      </c>
      <c r="N259" s="57"/>
    </row>
    <row r="260" spans="1:14" x14ac:dyDescent="0.25">
      <c r="A260" s="55" t="s">
        <v>270</v>
      </c>
      <c r="B260" s="55" t="str">
        <f>[1]Patrocinadores!F253</f>
        <v>Privada</v>
      </c>
      <c r="C260" s="55"/>
      <c r="D260" s="37" t="str">
        <f>'[1]Eixo - Porte'!D253</f>
        <v>2</v>
      </c>
      <c r="E260" s="55">
        <f>'[1]Pluralidade de PB'!J253</f>
        <v>2</v>
      </c>
      <c r="F260" s="55">
        <f>[1]População!C253</f>
        <v>2</v>
      </c>
      <c r="G260" s="55">
        <f>[1]Exigível!E253</f>
        <v>2</v>
      </c>
      <c r="H260" s="55">
        <f>[1]Patrocinadores!C253</f>
        <v>3</v>
      </c>
      <c r="I260" s="55">
        <f>'[1]Fluxo Previdencial'!C253</f>
        <v>2</v>
      </c>
      <c r="J260" s="37">
        <f t="shared" si="14"/>
        <v>2.2000000000000002</v>
      </c>
      <c r="K260" s="35">
        <f t="shared" si="15"/>
        <v>4.2</v>
      </c>
      <c r="L260" s="56" t="str">
        <f t="shared" si="16"/>
        <v>S3</v>
      </c>
      <c r="M260" s="57"/>
      <c r="N260" s="57"/>
    </row>
    <row r="261" spans="1:14" x14ac:dyDescent="0.25">
      <c r="A261" s="55" t="s">
        <v>271</v>
      </c>
      <c r="B261" s="55" t="str">
        <f>[1]Patrocinadores!F254</f>
        <v>Privada</v>
      </c>
      <c r="C261" s="55"/>
      <c r="D261" s="37" t="str">
        <f>'[1]Eixo - Porte'!D254</f>
        <v>1</v>
      </c>
      <c r="E261" s="55">
        <f>'[1]Pluralidade de PB'!J254</f>
        <v>1</v>
      </c>
      <c r="F261" s="55">
        <f>[1]População!C254</f>
        <v>1</v>
      </c>
      <c r="G261" s="55">
        <f>[1]Exigível!E254</f>
        <v>1</v>
      </c>
      <c r="H261" s="55">
        <f>[1]Patrocinadores!C254</f>
        <v>3</v>
      </c>
      <c r="I261" s="55">
        <f>'[1]Fluxo Previdencial'!C254</f>
        <v>1</v>
      </c>
      <c r="J261" s="37">
        <f t="shared" si="14"/>
        <v>1.4</v>
      </c>
      <c r="K261" s="35">
        <f t="shared" si="15"/>
        <v>2.4</v>
      </c>
      <c r="L261" s="56" t="str">
        <f t="shared" si="16"/>
        <v>S4</v>
      </c>
      <c r="M261" s="57"/>
      <c r="N261" s="57"/>
    </row>
    <row r="262" spans="1:14" x14ac:dyDescent="0.25">
      <c r="A262" s="55" t="s">
        <v>272</v>
      </c>
      <c r="B262" s="55" t="str">
        <f>[1]Patrocinadores!F255</f>
        <v>Privada</v>
      </c>
      <c r="C262" s="55"/>
      <c r="D262" s="37" t="str">
        <f>'[1]Eixo - Porte'!D255</f>
        <v>3</v>
      </c>
      <c r="E262" s="55">
        <f>'[1]Pluralidade de PB'!J255</f>
        <v>1</v>
      </c>
      <c r="F262" s="55">
        <f>[1]População!C255</f>
        <v>3</v>
      </c>
      <c r="G262" s="55">
        <f>[1]Exigível!E255</f>
        <v>3</v>
      </c>
      <c r="H262" s="55">
        <f>[1]Patrocinadores!C255</f>
        <v>4</v>
      </c>
      <c r="I262" s="55">
        <f>'[1]Fluxo Previdencial'!C255</f>
        <v>4</v>
      </c>
      <c r="J262" s="37">
        <f t="shared" si="14"/>
        <v>3.2</v>
      </c>
      <c r="K262" s="35">
        <f t="shared" si="15"/>
        <v>6.2</v>
      </c>
      <c r="L262" s="56" t="str">
        <f t="shared" si="16"/>
        <v>S2</v>
      </c>
      <c r="M262" s="57"/>
      <c r="N262" s="57"/>
    </row>
    <row r="263" spans="1:14" x14ac:dyDescent="0.25">
      <c r="A263" s="55" t="s">
        <v>273</v>
      </c>
      <c r="B263" s="55" t="str">
        <f>[1]Patrocinadores!F256</f>
        <v>Privada</v>
      </c>
      <c r="C263" s="55"/>
      <c r="D263" s="37" t="str">
        <f>'[1]Eixo - Porte'!D256</f>
        <v>2</v>
      </c>
      <c r="E263" s="55">
        <f>'[1]Pluralidade de PB'!J256</f>
        <v>1</v>
      </c>
      <c r="F263" s="55">
        <f>[1]População!C256</f>
        <v>2</v>
      </c>
      <c r="G263" s="55">
        <f>[1]Exigível!E256</f>
        <v>3</v>
      </c>
      <c r="H263" s="55">
        <f>[1]Patrocinadores!C256</f>
        <v>3</v>
      </c>
      <c r="I263" s="55">
        <f>'[1]Fluxo Previdencial'!C256</f>
        <v>2</v>
      </c>
      <c r="J263" s="37">
        <f t="shared" si="14"/>
        <v>2.2999999999999998</v>
      </c>
      <c r="K263" s="35">
        <f t="shared" si="15"/>
        <v>4.3</v>
      </c>
      <c r="L263" s="56" t="str">
        <f t="shared" si="16"/>
        <v>S3</v>
      </c>
      <c r="M263" s="57"/>
      <c r="N263" s="57"/>
    </row>
    <row r="264" spans="1:14" x14ac:dyDescent="0.25">
      <c r="A264" s="55" t="s">
        <v>274</v>
      </c>
      <c r="B264" s="55" t="str">
        <f>[1]Patrocinadores!F257</f>
        <v>Privada</v>
      </c>
      <c r="C264" s="55"/>
      <c r="D264" s="37" t="str">
        <f>'[1]Eixo - Porte'!D257</f>
        <v>3</v>
      </c>
      <c r="E264" s="55">
        <f>'[1]Pluralidade de PB'!J257</f>
        <v>2</v>
      </c>
      <c r="F264" s="55">
        <f>[1]População!C257</f>
        <v>4</v>
      </c>
      <c r="G264" s="55">
        <f>[1]Exigível!E257</f>
        <v>4</v>
      </c>
      <c r="H264" s="55">
        <f>[1]Patrocinadores!C257</f>
        <v>4</v>
      </c>
      <c r="I264" s="55">
        <f>'[1]Fluxo Previdencial'!C257</f>
        <v>4</v>
      </c>
      <c r="J264" s="37">
        <f t="shared" si="14"/>
        <v>3.8</v>
      </c>
      <c r="K264" s="35">
        <f t="shared" si="15"/>
        <v>6.8</v>
      </c>
      <c r="L264" s="56" t="str">
        <f t="shared" si="16"/>
        <v>S2</v>
      </c>
      <c r="M264" s="57"/>
      <c r="N264" s="57"/>
    </row>
    <row r="265" spans="1:14" x14ac:dyDescent="0.25">
      <c r="A265" s="55" t="s">
        <v>275</v>
      </c>
      <c r="B265" s="55" t="str">
        <f>[1]Patrocinadores!F258</f>
        <v>Instituidor</v>
      </c>
      <c r="C265" s="55"/>
      <c r="D265" s="37" t="str">
        <f>'[1]Eixo - Porte'!D258</f>
        <v>2</v>
      </c>
      <c r="E265" s="55">
        <f>'[1]Pluralidade de PB'!J258</f>
        <v>1</v>
      </c>
      <c r="F265" s="55">
        <f>[1]População!C258</f>
        <v>4</v>
      </c>
      <c r="G265" s="55">
        <f>[1]Exigível!E258</f>
        <v>4</v>
      </c>
      <c r="H265" s="55">
        <f>[1]Patrocinadores!C258</f>
        <v>4</v>
      </c>
      <c r="I265" s="55">
        <f>'[1]Fluxo Previdencial'!C258</f>
        <v>4</v>
      </c>
      <c r="J265" s="37">
        <f t="shared" ref="J265:J268" si="17">(E265*$Q$2+F265*$Q$3+G265*$Q$4+H265*$Q$5+I265*$Q$6)/($Q$2+$Q$3+$Q$4+$Q$5+$Q$6)</f>
        <v>3.7</v>
      </c>
      <c r="K265" s="35">
        <f t="shared" ref="K265:K268" si="18">D265+J265</f>
        <v>5.7</v>
      </c>
      <c r="L265" s="56" t="str">
        <f t="shared" ref="L265:L268" si="19">IF(K265&gt;7,"S1",IF(K265&gt;=6,"S2",IF(K265&gt;=4,"S3","S4")))</f>
        <v>S3</v>
      </c>
      <c r="M265" s="57"/>
      <c r="N265" s="57"/>
    </row>
    <row r="266" spans="1:14" x14ac:dyDescent="0.25">
      <c r="A266" s="55" t="s">
        <v>276</v>
      </c>
      <c r="B266" s="55" t="str">
        <f>[1]Patrocinadores!F259</f>
        <v>Privada</v>
      </c>
      <c r="C266" s="55"/>
      <c r="D266" s="37" t="str">
        <f>'[1]Eixo - Porte'!D259</f>
        <v>1</v>
      </c>
      <c r="E266" s="55">
        <f>'[1]Pluralidade de PB'!J259</f>
        <v>1</v>
      </c>
      <c r="F266" s="55">
        <f>[1]População!C259</f>
        <v>2</v>
      </c>
      <c r="G266" s="55">
        <f>[1]Exigível!E259</f>
        <v>1</v>
      </c>
      <c r="H266" s="55">
        <f>[1]Patrocinadores!C259</f>
        <v>3</v>
      </c>
      <c r="I266" s="55">
        <f>'[1]Fluxo Previdencial'!C259</f>
        <v>2</v>
      </c>
      <c r="J266" s="37">
        <f t="shared" si="17"/>
        <v>1.9</v>
      </c>
      <c r="K266" s="35">
        <f t="shared" si="18"/>
        <v>2.9</v>
      </c>
      <c r="L266" s="56" t="str">
        <f t="shared" si="19"/>
        <v>S4</v>
      </c>
      <c r="M266" s="57"/>
      <c r="N266" s="57"/>
    </row>
    <row r="267" spans="1:14" x14ac:dyDescent="0.25">
      <c r="A267" s="55" t="s">
        <v>277</v>
      </c>
      <c r="B267" s="55" t="str">
        <f>[1]Patrocinadores!F260</f>
        <v>Privada</v>
      </c>
      <c r="C267" s="55"/>
      <c r="D267" s="37" t="str">
        <f>'[1]Eixo - Porte'!D260</f>
        <v>3</v>
      </c>
      <c r="E267" s="55">
        <f>'[1]Pluralidade de PB'!J260</f>
        <v>2</v>
      </c>
      <c r="F267" s="55">
        <f>[1]População!C260</f>
        <v>4</v>
      </c>
      <c r="G267" s="55">
        <f>[1]Exigível!E260</f>
        <v>2</v>
      </c>
      <c r="H267" s="55">
        <f>[1]Patrocinadores!C260</f>
        <v>3</v>
      </c>
      <c r="I267" s="55">
        <f>'[1]Fluxo Previdencial'!C260</f>
        <v>3</v>
      </c>
      <c r="J267" s="37">
        <f t="shared" si="17"/>
        <v>3</v>
      </c>
      <c r="K267" s="35">
        <f t="shared" si="18"/>
        <v>6</v>
      </c>
      <c r="L267" s="56" t="str">
        <f t="shared" si="19"/>
        <v>S2</v>
      </c>
      <c r="M267" s="57"/>
      <c r="N267" s="57"/>
    </row>
    <row r="268" spans="1:14" x14ac:dyDescent="0.25">
      <c r="A268" s="55" t="s">
        <v>278</v>
      </c>
      <c r="B268" s="55" t="str">
        <f>[1]Patrocinadores!F261</f>
        <v>Privada</v>
      </c>
      <c r="C268" s="55"/>
      <c r="D268" s="37" t="str">
        <f>'[1]Eixo - Porte'!D261</f>
        <v>2</v>
      </c>
      <c r="E268" s="55">
        <f>'[1]Pluralidade de PB'!J261</f>
        <v>1</v>
      </c>
      <c r="F268" s="55">
        <f>[1]População!C261</f>
        <v>4</v>
      </c>
      <c r="G268" s="55">
        <f>[1]Exigível!E261</f>
        <v>3</v>
      </c>
      <c r="H268" s="55">
        <f>[1]Patrocinadores!C261</f>
        <v>4</v>
      </c>
      <c r="I268" s="55">
        <f>'[1]Fluxo Previdencial'!C261</f>
        <v>3</v>
      </c>
      <c r="J268" s="37">
        <f t="shared" si="17"/>
        <v>3.3</v>
      </c>
      <c r="K268" s="35">
        <f t="shared" si="18"/>
        <v>5.3</v>
      </c>
      <c r="L268" s="56" t="str">
        <f t="shared" si="19"/>
        <v>S3</v>
      </c>
      <c r="M268" s="57"/>
      <c r="N268" s="57"/>
    </row>
    <row r="270" spans="1:14" x14ac:dyDescent="0.25">
      <c r="A270" s="58" t="s">
        <v>2703</v>
      </c>
      <c r="B270" s="58"/>
      <c r="C270" s="58"/>
    </row>
  </sheetData>
  <autoFilter ref="A8:M268"/>
  <mergeCells count="3">
    <mergeCell ref="B1:E1"/>
    <mergeCell ref="A2:A5"/>
    <mergeCell ref="B6:E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61"/>
  <sheetViews>
    <sheetView workbookViewId="0">
      <selection activeCell="F9" sqref="F9"/>
    </sheetView>
  </sheetViews>
  <sheetFormatPr defaultRowHeight="15" x14ac:dyDescent="0.25"/>
  <cols>
    <col min="1" max="1" width="21.140625" bestFit="1" customWidth="1"/>
    <col min="2" max="2" width="15.42578125" bestFit="1" customWidth="1"/>
  </cols>
  <sheetData>
    <row r="1" spans="1:9" ht="78.75" x14ac:dyDescent="0.25">
      <c r="A1" s="36" t="s">
        <v>282</v>
      </c>
      <c r="B1" s="51" t="s">
        <v>2266</v>
      </c>
      <c r="C1" s="52" t="s">
        <v>2267</v>
      </c>
      <c r="D1" s="36" t="s">
        <v>2268</v>
      </c>
      <c r="E1" s="36" t="s">
        <v>2269</v>
      </c>
      <c r="F1" s="36" t="s">
        <v>2274</v>
      </c>
      <c r="G1" s="36" t="s">
        <v>2275</v>
      </c>
      <c r="H1" s="36" t="s">
        <v>2276</v>
      </c>
      <c r="I1" s="36" t="s">
        <v>2277</v>
      </c>
    </row>
    <row r="2" spans="1:9" x14ac:dyDescent="0.25">
      <c r="A2" s="55" t="s">
        <v>7</v>
      </c>
      <c r="B2" s="55" t="s">
        <v>2279</v>
      </c>
      <c r="C2" s="55"/>
      <c r="D2" s="37" t="s">
        <v>2723</v>
      </c>
      <c r="E2" s="55">
        <v>2</v>
      </c>
      <c r="F2" s="37">
        <v>2.9</v>
      </c>
      <c r="G2" s="35">
        <v>4.9000000000000004</v>
      </c>
      <c r="H2" s="56" t="s">
        <v>2289</v>
      </c>
      <c r="I2" s="57"/>
    </row>
    <row r="3" spans="1:9" x14ac:dyDescent="0.25">
      <c r="A3" s="55" t="s">
        <v>2278</v>
      </c>
      <c r="B3" s="55" t="s">
        <v>2279</v>
      </c>
      <c r="C3" s="55"/>
      <c r="D3" s="37" t="s">
        <v>2724</v>
      </c>
      <c r="E3" s="55">
        <v>0</v>
      </c>
      <c r="F3" s="37">
        <v>1.7</v>
      </c>
      <c r="G3" s="35">
        <v>2.7</v>
      </c>
      <c r="H3" s="56" t="s">
        <v>2280</v>
      </c>
      <c r="I3" s="57"/>
    </row>
    <row r="4" spans="1:9" x14ac:dyDescent="0.25">
      <c r="A4" s="55" t="s">
        <v>13</v>
      </c>
      <c r="B4" s="55" t="s">
        <v>2281</v>
      </c>
      <c r="C4" s="55" t="s">
        <v>2282</v>
      </c>
      <c r="D4" s="37" t="s">
        <v>2724</v>
      </c>
      <c r="E4" s="55">
        <v>2</v>
      </c>
      <c r="F4" s="37">
        <v>2.9</v>
      </c>
      <c r="G4" s="35">
        <v>3.9</v>
      </c>
      <c r="H4" s="56" t="s">
        <v>2280</v>
      </c>
      <c r="I4" s="57"/>
    </row>
    <row r="5" spans="1:9" x14ac:dyDescent="0.25">
      <c r="A5" s="55" t="s">
        <v>17</v>
      </c>
      <c r="B5" s="55" t="s">
        <v>2283</v>
      </c>
      <c r="C5" s="55" t="s">
        <v>2282</v>
      </c>
      <c r="D5" s="37" t="s">
        <v>2724</v>
      </c>
      <c r="E5" s="55">
        <v>1</v>
      </c>
      <c r="F5" s="37">
        <v>1.4</v>
      </c>
      <c r="G5" s="35">
        <v>2.4</v>
      </c>
      <c r="H5" s="56" t="s">
        <v>2280</v>
      </c>
      <c r="I5" s="57"/>
    </row>
    <row r="6" spans="1:9" x14ac:dyDescent="0.25">
      <c r="A6" s="55" t="s">
        <v>18</v>
      </c>
      <c r="B6" s="55" t="s">
        <v>2279</v>
      </c>
      <c r="C6" s="55"/>
      <c r="D6" s="37" t="s">
        <v>2723</v>
      </c>
      <c r="E6" s="55">
        <v>1</v>
      </c>
      <c r="F6" s="37">
        <v>1.7</v>
      </c>
      <c r="G6" s="35">
        <v>3.7</v>
      </c>
      <c r="H6" s="56" t="s">
        <v>2280</v>
      </c>
      <c r="I6" s="57"/>
    </row>
    <row r="7" spans="1:9" x14ac:dyDescent="0.25">
      <c r="A7" s="55" t="s">
        <v>19</v>
      </c>
      <c r="B7" s="55" t="s">
        <v>2283</v>
      </c>
      <c r="C7" s="55" t="s">
        <v>2282</v>
      </c>
      <c r="D7" s="37" t="s">
        <v>2724</v>
      </c>
      <c r="E7" s="55">
        <v>1</v>
      </c>
      <c r="F7" s="37">
        <v>1.2</v>
      </c>
      <c r="G7" s="35">
        <v>2.2000000000000002</v>
      </c>
      <c r="H7" s="56" t="s">
        <v>2280</v>
      </c>
      <c r="I7" s="57"/>
    </row>
    <row r="8" spans="1:9" x14ac:dyDescent="0.25">
      <c r="A8" s="55" t="s">
        <v>20</v>
      </c>
      <c r="B8" s="55" t="s">
        <v>2279</v>
      </c>
      <c r="C8" s="55"/>
      <c r="D8" s="37" t="s">
        <v>2724</v>
      </c>
      <c r="E8" s="55">
        <v>1</v>
      </c>
      <c r="F8" s="37">
        <v>2.9</v>
      </c>
      <c r="G8" s="35">
        <v>3.9</v>
      </c>
      <c r="H8" s="56" t="s">
        <v>2280</v>
      </c>
      <c r="I8" s="57"/>
    </row>
    <row r="9" spans="1:9" x14ac:dyDescent="0.25">
      <c r="A9" s="55" t="s">
        <v>21</v>
      </c>
      <c r="B9" s="55" t="s">
        <v>2284</v>
      </c>
      <c r="C9" s="55"/>
      <c r="D9" s="37" t="s">
        <v>2724</v>
      </c>
      <c r="E9" s="55">
        <v>1</v>
      </c>
      <c r="F9" s="37">
        <v>1.8</v>
      </c>
      <c r="G9" s="35">
        <v>2.8</v>
      </c>
      <c r="H9" s="56" t="s">
        <v>2280</v>
      </c>
      <c r="I9" s="57"/>
    </row>
    <row r="10" spans="1:9" x14ac:dyDescent="0.25">
      <c r="A10" s="55" t="s">
        <v>22</v>
      </c>
      <c r="B10" s="55" t="s">
        <v>2284</v>
      </c>
      <c r="C10" s="55" t="s">
        <v>2282</v>
      </c>
      <c r="D10" s="37" t="s">
        <v>2724</v>
      </c>
      <c r="E10" s="55">
        <v>1</v>
      </c>
      <c r="F10" s="37">
        <v>1.6</v>
      </c>
      <c r="G10" s="35">
        <v>2.6</v>
      </c>
      <c r="H10" s="56" t="s">
        <v>2280</v>
      </c>
      <c r="I10" s="57"/>
    </row>
    <row r="11" spans="1:9" x14ac:dyDescent="0.25">
      <c r="A11" s="55" t="s">
        <v>23</v>
      </c>
      <c r="B11" s="55" t="s">
        <v>2285</v>
      </c>
      <c r="C11" s="55"/>
      <c r="D11" s="37" t="s">
        <v>2724</v>
      </c>
      <c r="E11" s="55">
        <v>1</v>
      </c>
      <c r="F11" s="37">
        <v>1.5</v>
      </c>
      <c r="G11" s="35">
        <v>2.5</v>
      </c>
      <c r="H11" s="56" t="s">
        <v>2280</v>
      </c>
      <c r="I11" s="57"/>
    </row>
    <row r="12" spans="1:9" x14ac:dyDescent="0.25">
      <c r="A12" s="55" t="s">
        <v>24</v>
      </c>
      <c r="B12" s="55" t="s">
        <v>2285</v>
      </c>
      <c r="C12" s="55"/>
      <c r="D12" s="37" t="s">
        <v>2724</v>
      </c>
      <c r="E12" s="55">
        <v>1</v>
      </c>
      <c r="F12" s="37">
        <v>1.2</v>
      </c>
      <c r="G12" s="35">
        <v>2.2000000000000002</v>
      </c>
      <c r="H12" s="56" t="s">
        <v>2280</v>
      </c>
      <c r="I12" s="57"/>
    </row>
    <row r="13" spans="1:9" x14ac:dyDescent="0.25">
      <c r="A13" s="55" t="s">
        <v>25</v>
      </c>
      <c r="B13" s="55" t="s">
        <v>2279</v>
      </c>
      <c r="C13" s="55"/>
      <c r="D13" s="37" t="s">
        <v>2724</v>
      </c>
      <c r="E13" s="55">
        <v>1</v>
      </c>
      <c r="F13" s="37">
        <v>1.8</v>
      </c>
      <c r="G13" s="35">
        <v>2.8</v>
      </c>
      <c r="H13" s="56" t="s">
        <v>2280</v>
      </c>
      <c r="I13" s="57"/>
    </row>
    <row r="14" spans="1:9" x14ac:dyDescent="0.25">
      <c r="A14" s="55" t="s">
        <v>26</v>
      </c>
      <c r="B14" s="55" t="s">
        <v>2279</v>
      </c>
      <c r="C14" s="55"/>
      <c r="D14" s="37" t="s">
        <v>2723</v>
      </c>
      <c r="E14" s="55">
        <v>1</v>
      </c>
      <c r="F14" s="37">
        <v>2.2000000000000002</v>
      </c>
      <c r="G14" s="35">
        <v>4.2</v>
      </c>
      <c r="H14" s="56" t="s">
        <v>2289</v>
      </c>
      <c r="I14" s="57"/>
    </row>
    <row r="15" spans="1:9" x14ac:dyDescent="0.25">
      <c r="A15" s="55" t="s">
        <v>27</v>
      </c>
      <c r="B15" s="55" t="s">
        <v>2283</v>
      </c>
      <c r="C15" s="55"/>
      <c r="D15" s="37" t="s">
        <v>2723</v>
      </c>
      <c r="E15" s="55">
        <v>2</v>
      </c>
      <c r="F15" s="37">
        <v>2.6</v>
      </c>
      <c r="G15" s="35">
        <v>4.5999999999999996</v>
      </c>
      <c r="H15" s="56" t="s">
        <v>2289</v>
      </c>
      <c r="I15" s="57"/>
    </row>
    <row r="16" spans="1:9" x14ac:dyDescent="0.25">
      <c r="A16" s="55" t="s">
        <v>28</v>
      </c>
      <c r="B16" s="55" t="s">
        <v>2279</v>
      </c>
      <c r="C16" s="55"/>
      <c r="D16" s="37" t="s">
        <v>2725</v>
      </c>
      <c r="E16" s="55">
        <v>4</v>
      </c>
      <c r="F16" s="37">
        <v>4</v>
      </c>
      <c r="G16" s="35">
        <v>8</v>
      </c>
      <c r="H16" s="56" t="s">
        <v>2290</v>
      </c>
      <c r="I16" s="57" t="s">
        <v>2277</v>
      </c>
    </row>
    <row r="17" spans="1:9" x14ac:dyDescent="0.25">
      <c r="A17" s="55" t="s">
        <v>29</v>
      </c>
      <c r="B17" s="55" t="s">
        <v>2283</v>
      </c>
      <c r="C17" s="55"/>
      <c r="D17" s="37" t="s">
        <v>2726</v>
      </c>
      <c r="E17" s="55">
        <v>3</v>
      </c>
      <c r="F17" s="37">
        <v>3.9</v>
      </c>
      <c r="G17" s="35">
        <v>6.9</v>
      </c>
      <c r="H17" s="56" t="s">
        <v>2291</v>
      </c>
      <c r="I17" s="57"/>
    </row>
    <row r="18" spans="1:9" x14ac:dyDescent="0.25">
      <c r="A18" s="55" t="s">
        <v>30</v>
      </c>
      <c r="B18" s="55" t="s">
        <v>2279</v>
      </c>
      <c r="C18" s="55"/>
      <c r="D18" s="37" t="s">
        <v>2723</v>
      </c>
      <c r="E18" s="55">
        <v>2</v>
      </c>
      <c r="F18" s="37">
        <v>2.1</v>
      </c>
      <c r="G18" s="35">
        <v>4.0999999999999996</v>
      </c>
      <c r="H18" s="56" t="s">
        <v>2289</v>
      </c>
      <c r="I18" s="57"/>
    </row>
    <row r="19" spans="1:9" x14ac:dyDescent="0.25">
      <c r="A19" s="55" t="s">
        <v>31</v>
      </c>
      <c r="B19" s="55" t="s">
        <v>2279</v>
      </c>
      <c r="C19" s="55"/>
      <c r="D19" s="37" t="s">
        <v>2723</v>
      </c>
      <c r="E19" s="55">
        <v>1</v>
      </c>
      <c r="F19" s="37">
        <v>2.5</v>
      </c>
      <c r="G19" s="35">
        <v>4.5</v>
      </c>
      <c r="H19" s="56" t="s">
        <v>2289</v>
      </c>
      <c r="I19" s="57"/>
    </row>
    <row r="20" spans="1:9" x14ac:dyDescent="0.25">
      <c r="A20" s="55" t="s">
        <v>32</v>
      </c>
      <c r="B20" s="55" t="s">
        <v>2279</v>
      </c>
      <c r="C20" s="55"/>
      <c r="D20" s="37" t="s">
        <v>2726</v>
      </c>
      <c r="E20" s="55">
        <v>4</v>
      </c>
      <c r="F20" s="37">
        <v>3.8</v>
      </c>
      <c r="G20" s="35">
        <v>6.8</v>
      </c>
      <c r="H20" s="56" t="s">
        <v>2291</v>
      </c>
      <c r="I20" s="57"/>
    </row>
    <row r="21" spans="1:9" x14ac:dyDescent="0.25">
      <c r="A21" s="55" t="s">
        <v>34</v>
      </c>
      <c r="B21" s="55" t="s">
        <v>2279</v>
      </c>
      <c r="C21" s="55"/>
      <c r="D21" s="37" t="s">
        <v>2724</v>
      </c>
      <c r="E21" s="55">
        <v>1</v>
      </c>
      <c r="F21" s="37">
        <v>1.4</v>
      </c>
      <c r="G21" s="35">
        <v>2.4</v>
      </c>
      <c r="H21" s="56" t="s">
        <v>2280</v>
      </c>
      <c r="I21" s="57"/>
    </row>
    <row r="22" spans="1:9" x14ac:dyDescent="0.25">
      <c r="A22" s="55" t="s">
        <v>35</v>
      </c>
      <c r="B22" s="55" t="s">
        <v>2279</v>
      </c>
      <c r="C22" s="55"/>
      <c r="D22" s="37" t="s">
        <v>2724</v>
      </c>
      <c r="E22" s="55">
        <v>1</v>
      </c>
      <c r="F22" s="37">
        <v>2.4</v>
      </c>
      <c r="G22" s="35">
        <v>3.4</v>
      </c>
      <c r="H22" s="56" t="s">
        <v>2280</v>
      </c>
      <c r="I22" s="57"/>
    </row>
    <row r="23" spans="1:9" x14ac:dyDescent="0.25">
      <c r="A23" s="55" t="s">
        <v>36</v>
      </c>
      <c r="B23" s="55" t="s">
        <v>2279</v>
      </c>
      <c r="C23" s="55"/>
      <c r="D23" s="37" t="s">
        <v>2723</v>
      </c>
      <c r="E23" s="55">
        <v>2</v>
      </c>
      <c r="F23" s="37">
        <v>2.6</v>
      </c>
      <c r="G23" s="35">
        <v>4.5999999999999996</v>
      </c>
      <c r="H23" s="56" t="s">
        <v>2289</v>
      </c>
      <c r="I23" s="57"/>
    </row>
    <row r="24" spans="1:9" x14ac:dyDescent="0.25">
      <c r="A24" s="55" t="s">
        <v>37</v>
      </c>
      <c r="B24" s="55" t="s">
        <v>2279</v>
      </c>
      <c r="C24" s="55"/>
      <c r="D24" s="37" t="s">
        <v>2726</v>
      </c>
      <c r="E24" s="55">
        <v>3</v>
      </c>
      <c r="F24" s="37">
        <v>3.4</v>
      </c>
      <c r="G24" s="35">
        <v>6.4</v>
      </c>
      <c r="H24" s="56" t="s">
        <v>2291</v>
      </c>
      <c r="I24" s="57"/>
    </row>
    <row r="25" spans="1:9" x14ac:dyDescent="0.25">
      <c r="A25" s="55" t="s">
        <v>38</v>
      </c>
      <c r="B25" s="55" t="s">
        <v>2279</v>
      </c>
      <c r="C25" s="55"/>
      <c r="D25" s="37" t="s">
        <v>2726</v>
      </c>
      <c r="E25" s="55">
        <v>3</v>
      </c>
      <c r="F25" s="37">
        <v>3.3</v>
      </c>
      <c r="G25" s="35">
        <v>6.3</v>
      </c>
      <c r="H25" s="56" t="s">
        <v>2291</v>
      </c>
      <c r="I25" s="57"/>
    </row>
    <row r="26" spans="1:9" x14ac:dyDescent="0.25">
      <c r="A26" s="55" t="s">
        <v>39</v>
      </c>
      <c r="B26" s="55" t="s">
        <v>2279</v>
      </c>
      <c r="C26" s="55"/>
      <c r="D26" s="37" t="s">
        <v>2723</v>
      </c>
      <c r="E26" s="55">
        <v>1</v>
      </c>
      <c r="F26" s="37">
        <v>2.9</v>
      </c>
      <c r="G26" s="35">
        <v>4.9000000000000004</v>
      </c>
      <c r="H26" s="56" t="s">
        <v>2289</v>
      </c>
      <c r="I26" s="57"/>
    </row>
    <row r="27" spans="1:9" x14ac:dyDescent="0.25">
      <c r="A27" s="55" t="s">
        <v>40</v>
      </c>
      <c r="B27" s="55" t="s">
        <v>2279</v>
      </c>
      <c r="C27" s="55"/>
      <c r="D27" s="37" t="s">
        <v>2724</v>
      </c>
      <c r="E27" s="55">
        <v>1</v>
      </c>
      <c r="F27" s="37">
        <v>2</v>
      </c>
      <c r="G27" s="35">
        <v>3</v>
      </c>
      <c r="H27" s="56" t="s">
        <v>2280</v>
      </c>
      <c r="I27" s="57"/>
    </row>
    <row r="28" spans="1:9" x14ac:dyDescent="0.25">
      <c r="A28" s="55" t="s">
        <v>41</v>
      </c>
      <c r="B28" s="55" t="s">
        <v>2283</v>
      </c>
      <c r="C28" s="55"/>
      <c r="D28" s="37" t="s">
        <v>2724</v>
      </c>
      <c r="E28" s="55">
        <v>1</v>
      </c>
      <c r="F28" s="37">
        <v>1.4</v>
      </c>
      <c r="G28" s="35">
        <v>2.4</v>
      </c>
      <c r="H28" s="56" t="s">
        <v>2280</v>
      </c>
      <c r="I28" s="57"/>
    </row>
    <row r="29" spans="1:9" x14ac:dyDescent="0.25">
      <c r="A29" s="55" t="s">
        <v>42</v>
      </c>
      <c r="B29" s="55" t="s">
        <v>2281</v>
      </c>
      <c r="C29" s="55"/>
      <c r="D29" s="37" t="s">
        <v>2723</v>
      </c>
      <c r="E29" s="55">
        <v>2</v>
      </c>
      <c r="F29" s="37">
        <v>2.2999999999999998</v>
      </c>
      <c r="G29" s="35">
        <v>4.3</v>
      </c>
      <c r="H29" s="56" t="s">
        <v>2289</v>
      </c>
      <c r="I29" s="57"/>
    </row>
    <row r="30" spans="1:9" x14ac:dyDescent="0.25">
      <c r="A30" s="55" t="s">
        <v>43</v>
      </c>
      <c r="B30" s="55" t="s">
        <v>2281</v>
      </c>
      <c r="C30" s="55"/>
      <c r="D30" s="37" t="s">
        <v>2726</v>
      </c>
      <c r="E30" s="55">
        <v>2</v>
      </c>
      <c r="F30" s="37">
        <v>3.1</v>
      </c>
      <c r="G30" s="35">
        <v>6.1</v>
      </c>
      <c r="H30" s="56" t="s">
        <v>2291</v>
      </c>
      <c r="I30" s="57"/>
    </row>
    <row r="31" spans="1:9" x14ac:dyDescent="0.25">
      <c r="A31" s="55" t="s">
        <v>44</v>
      </c>
      <c r="B31" s="55" t="s">
        <v>2281</v>
      </c>
      <c r="C31" s="55" t="s">
        <v>2282</v>
      </c>
      <c r="D31" s="37" t="s">
        <v>2724</v>
      </c>
      <c r="E31" s="55">
        <v>1</v>
      </c>
      <c r="F31" s="37">
        <v>2.7</v>
      </c>
      <c r="G31" s="35">
        <v>3.7</v>
      </c>
      <c r="H31" s="56" t="s">
        <v>2280</v>
      </c>
      <c r="I31" s="57"/>
    </row>
    <row r="32" spans="1:9" x14ac:dyDescent="0.25">
      <c r="A32" s="55" t="s">
        <v>45</v>
      </c>
      <c r="B32" s="55" t="s">
        <v>2284</v>
      </c>
      <c r="C32" s="55"/>
      <c r="D32" s="37" t="s">
        <v>2724</v>
      </c>
      <c r="E32" s="55">
        <v>2</v>
      </c>
      <c r="F32" s="37">
        <v>2</v>
      </c>
      <c r="G32" s="35">
        <v>3</v>
      </c>
      <c r="H32" s="56" t="s">
        <v>2280</v>
      </c>
      <c r="I32" s="57"/>
    </row>
    <row r="33" spans="1:9" x14ac:dyDescent="0.25">
      <c r="A33" s="55" t="s">
        <v>47</v>
      </c>
      <c r="B33" s="55" t="s">
        <v>2279</v>
      </c>
      <c r="C33" s="55"/>
      <c r="D33" s="37" t="s">
        <v>2724</v>
      </c>
      <c r="E33" s="55">
        <v>1</v>
      </c>
      <c r="F33" s="37">
        <v>1.4</v>
      </c>
      <c r="G33" s="35">
        <v>2.4</v>
      </c>
      <c r="H33" s="56" t="s">
        <v>2280</v>
      </c>
      <c r="I33" s="57"/>
    </row>
    <row r="34" spans="1:9" x14ac:dyDescent="0.25">
      <c r="A34" s="55" t="s">
        <v>48</v>
      </c>
      <c r="B34" s="55" t="s">
        <v>2279</v>
      </c>
      <c r="C34" s="55"/>
      <c r="D34" s="37" t="s">
        <v>2723</v>
      </c>
      <c r="E34" s="55">
        <v>2</v>
      </c>
      <c r="F34" s="37">
        <v>2.7</v>
      </c>
      <c r="G34" s="35">
        <v>4.7</v>
      </c>
      <c r="H34" s="56" t="s">
        <v>2289</v>
      </c>
      <c r="I34" s="57"/>
    </row>
    <row r="35" spans="1:9" x14ac:dyDescent="0.25">
      <c r="A35" s="55" t="s">
        <v>49</v>
      </c>
      <c r="B35" s="55" t="s">
        <v>2279</v>
      </c>
      <c r="C35" s="55"/>
      <c r="D35" s="37" t="s">
        <v>2723</v>
      </c>
      <c r="E35" s="55">
        <v>1</v>
      </c>
      <c r="F35" s="37">
        <v>2.5</v>
      </c>
      <c r="G35" s="35">
        <v>4.5</v>
      </c>
      <c r="H35" s="56" t="s">
        <v>2289</v>
      </c>
      <c r="I35" s="57"/>
    </row>
    <row r="36" spans="1:9" x14ac:dyDescent="0.25">
      <c r="A36" s="55" t="s">
        <v>50</v>
      </c>
      <c r="B36" s="55" t="s">
        <v>2283</v>
      </c>
      <c r="C36" s="55"/>
      <c r="D36" s="37" t="s">
        <v>2724</v>
      </c>
      <c r="E36" s="55">
        <v>1</v>
      </c>
      <c r="F36" s="37">
        <v>2.1</v>
      </c>
      <c r="G36" s="35">
        <v>3.1</v>
      </c>
      <c r="H36" s="56" t="s">
        <v>2280</v>
      </c>
      <c r="I36" s="57"/>
    </row>
    <row r="37" spans="1:9" x14ac:dyDescent="0.25">
      <c r="A37" s="55" t="s">
        <v>51</v>
      </c>
      <c r="B37" s="55" t="s">
        <v>2279</v>
      </c>
      <c r="C37" s="55"/>
      <c r="D37" s="37" t="s">
        <v>2724</v>
      </c>
      <c r="E37" s="55">
        <v>2</v>
      </c>
      <c r="F37" s="37">
        <v>2.4</v>
      </c>
      <c r="G37" s="35">
        <v>3.4</v>
      </c>
      <c r="H37" s="56" t="s">
        <v>2280</v>
      </c>
      <c r="I37" s="57"/>
    </row>
    <row r="38" spans="1:9" x14ac:dyDescent="0.25">
      <c r="A38" s="55" t="s">
        <v>52</v>
      </c>
      <c r="B38" s="55" t="s">
        <v>2279</v>
      </c>
      <c r="C38" s="55"/>
      <c r="D38" s="37" t="s">
        <v>2724</v>
      </c>
      <c r="E38" s="55">
        <v>1</v>
      </c>
      <c r="F38" s="37">
        <v>1.6</v>
      </c>
      <c r="G38" s="35">
        <v>2.6</v>
      </c>
      <c r="H38" s="56" t="s">
        <v>2280</v>
      </c>
      <c r="I38" s="57"/>
    </row>
    <row r="39" spans="1:9" x14ac:dyDescent="0.25">
      <c r="A39" s="55" t="s">
        <v>53</v>
      </c>
      <c r="B39" s="55" t="s">
        <v>2279</v>
      </c>
      <c r="C39" s="55"/>
      <c r="D39" s="37" t="s">
        <v>2726</v>
      </c>
      <c r="E39" s="55">
        <v>3</v>
      </c>
      <c r="F39" s="37">
        <v>3.5</v>
      </c>
      <c r="G39" s="35">
        <v>6.5</v>
      </c>
      <c r="H39" s="56" t="s">
        <v>2291</v>
      </c>
      <c r="I39" s="57"/>
    </row>
    <row r="40" spans="1:9" x14ac:dyDescent="0.25">
      <c r="A40" s="55" t="s">
        <v>54</v>
      </c>
      <c r="B40" s="55" t="s">
        <v>2283</v>
      </c>
      <c r="C40" s="55"/>
      <c r="D40" s="37" t="s">
        <v>2726</v>
      </c>
      <c r="E40" s="55">
        <v>3</v>
      </c>
      <c r="F40" s="37">
        <v>3.2</v>
      </c>
      <c r="G40" s="35">
        <v>6.2</v>
      </c>
      <c r="H40" s="56" t="s">
        <v>2291</v>
      </c>
      <c r="I40" s="57"/>
    </row>
    <row r="41" spans="1:9" x14ac:dyDescent="0.25">
      <c r="A41" s="55" t="s">
        <v>55</v>
      </c>
      <c r="B41" s="55" t="s">
        <v>2281</v>
      </c>
      <c r="C41" s="55" t="s">
        <v>2282</v>
      </c>
      <c r="D41" s="37" t="s">
        <v>2726</v>
      </c>
      <c r="E41" s="55">
        <v>2</v>
      </c>
      <c r="F41" s="37">
        <v>2.8</v>
      </c>
      <c r="G41" s="35">
        <v>5.8</v>
      </c>
      <c r="H41" s="56" t="s">
        <v>2289</v>
      </c>
      <c r="I41" s="57"/>
    </row>
    <row r="42" spans="1:9" x14ac:dyDescent="0.25">
      <c r="A42" s="55" t="s">
        <v>56</v>
      </c>
      <c r="B42" s="55" t="s">
        <v>2284</v>
      </c>
      <c r="C42" s="55" t="s">
        <v>2282</v>
      </c>
      <c r="D42" s="37" t="s">
        <v>2724</v>
      </c>
      <c r="E42" s="55">
        <v>1</v>
      </c>
      <c r="F42" s="37">
        <v>1.6</v>
      </c>
      <c r="G42" s="35">
        <v>2.6</v>
      </c>
      <c r="H42" s="56" t="s">
        <v>2280</v>
      </c>
      <c r="I42" s="57"/>
    </row>
    <row r="43" spans="1:9" x14ac:dyDescent="0.25">
      <c r="A43" s="55" t="s">
        <v>57</v>
      </c>
      <c r="B43" s="55" t="s">
        <v>2281</v>
      </c>
      <c r="C43" s="55"/>
      <c r="D43" s="37" t="s">
        <v>2726</v>
      </c>
      <c r="E43" s="55">
        <v>4</v>
      </c>
      <c r="F43" s="37">
        <v>3.6</v>
      </c>
      <c r="G43" s="35">
        <v>6.6</v>
      </c>
      <c r="H43" s="56" t="s">
        <v>2291</v>
      </c>
      <c r="I43" s="57"/>
    </row>
    <row r="44" spans="1:9" x14ac:dyDescent="0.25">
      <c r="A44" s="55" t="s">
        <v>58</v>
      </c>
      <c r="B44" s="55" t="s">
        <v>2285</v>
      </c>
      <c r="C44" s="55"/>
      <c r="D44" s="37" t="s">
        <v>2724</v>
      </c>
      <c r="E44" s="55">
        <v>1</v>
      </c>
      <c r="F44" s="37">
        <v>1.9</v>
      </c>
      <c r="G44" s="35">
        <v>2.9</v>
      </c>
      <c r="H44" s="56" t="s">
        <v>2280</v>
      </c>
      <c r="I44" s="57"/>
    </row>
    <row r="45" spans="1:9" x14ac:dyDescent="0.25">
      <c r="A45" s="55" t="s">
        <v>59</v>
      </c>
      <c r="B45" s="55" t="s">
        <v>2281</v>
      </c>
      <c r="C45" s="55"/>
      <c r="D45" s="37" t="s">
        <v>2726</v>
      </c>
      <c r="E45" s="55">
        <v>2</v>
      </c>
      <c r="F45" s="37">
        <v>2.2000000000000002</v>
      </c>
      <c r="G45" s="35">
        <v>5.2</v>
      </c>
      <c r="H45" s="56" t="s">
        <v>2289</v>
      </c>
      <c r="I45" s="57"/>
    </row>
    <row r="46" spans="1:9" x14ac:dyDescent="0.25">
      <c r="A46" s="55" t="s">
        <v>60</v>
      </c>
      <c r="B46" s="55" t="s">
        <v>2281</v>
      </c>
      <c r="C46" s="55"/>
      <c r="D46" s="37" t="s">
        <v>2724</v>
      </c>
      <c r="E46" s="55">
        <v>2</v>
      </c>
      <c r="F46" s="37">
        <v>1.9</v>
      </c>
      <c r="G46" s="35">
        <v>2.9</v>
      </c>
      <c r="H46" s="56" t="s">
        <v>2280</v>
      </c>
      <c r="I46" s="57"/>
    </row>
    <row r="47" spans="1:9" x14ac:dyDescent="0.25">
      <c r="A47" s="55" t="s">
        <v>61</v>
      </c>
      <c r="B47" s="55" t="s">
        <v>2279</v>
      </c>
      <c r="C47" s="55"/>
      <c r="D47" s="37" t="s">
        <v>2726</v>
      </c>
      <c r="E47" s="55">
        <v>2</v>
      </c>
      <c r="F47" s="37">
        <v>2.9</v>
      </c>
      <c r="G47" s="35">
        <v>5.9</v>
      </c>
      <c r="H47" s="56" t="s">
        <v>2289</v>
      </c>
      <c r="I47" s="57"/>
    </row>
    <row r="48" spans="1:9" x14ac:dyDescent="0.25">
      <c r="A48" s="55" t="s">
        <v>63</v>
      </c>
      <c r="B48" s="55" t="s">
        <v>2283</v>
      </c>
      <c r="C48" s="55"/>
      <c r="D48" s="37" t="s">
        <v>2723</v>
      </c>
      <c r="E48" s="55">
        <v>2</v>
      </c>
      <c r="F48" s="37">
        <v>1.8</v>
      </c>
      <c r="G48" s="35">
        <v>3.8</v>
      </c>
      <c r="H48" s="56" t="s">
        <v>2280</v>
      </c>
      <c r="I48" s="57"/>
    </row>
    <row r="49" spans="1:9" x14ac:dyDescent="0.25">
      <c r="A49" s="55" t="s">
        <v>64</v>
      </c>
      <c r="B49" s="55" t="s">
        <v>2279</v>
      </c>
      <c r="C49" s="55"/>
      <c r="D49" s="37" t="s">
        <v>2723</v>
      </c>
      <c r="E49" s="55">
        <v>2</v>
      </c>
      <c r="F49" s="37">
        <v>2.2000000000000002</v>
      </c>
      <c r="G49" s="35">
        <v>4.2</v>
      </c>
      <c r="H49" s="56" t="s">
        <v>2289</v>
      </c>
      <c r="I49" s="57"/>
    </row>
    <row r="50" spans="1:9" x14ac:dyDescent="0.25">
      <c r="A50" s="55" t="s">
        <v>65</v>
      </c>
      <c r="B50" s="55" t="s">
        <v>2279</v>
      </c>
      <c r="C50" s="55"/>
      <c r="D50" s="37" t="s">
        <v>2724</v>
      </c>
      <c r="E50" s="55">
        <v>1</v>
      </c>
      <c r="F50" s="37">
        <v>1.7</v>
      </c>
      <c r="G50" s="35">
        <v>2.7</v>
      </c>
      <c r="H50" s="56" t="s">
        <v>2280</v>
      </c>
      <c r="I50" s="57"/>
    </row>
    <row r="51" spans="1:9" x14ac:dyDescent="0.25">
      <c r="A51" s="55" t="s">
        <v>66</v>
      </c>
      <c r="B51" s="55" t="s">
        <v>2284</v>
      </c>
      <c r="C51" s="55" t="s">
        <v>2282</v>
      </c>
      <c r="D51" s="37" t="s">
        <v>2724</v>
      </c>
      <c r="E51" s="55">
        <v>1</v>
      </c>
      <c r="F51" s="37">
        <v>1.6</v>
      </c>
      <c r="G51" s="35">
        <v>2.6</v>
      </c>
      <c r="H51" s="56" t="s">
        <v>2280</v>
      </c>
      <c r="I51" s="57"/>
    </row>
    <row r="52" spans="1:9" x14ac:dyDescent="0.25">
      <c r="A52" s="55" t="s">
        <v>67</v>
      </c>
      <c r="B52" s="55" t="s">
        <v>2279</v>
      </c>
      <c r="C52" s="55"/>
      <c r="D52" s="37" t="s">
        <v>2723</v>
      </c>
      <c r="E52" s="55">
        <v>1</v>
      </c>
      <c r="F52" s="37">
        <v>2.2000000000000002</v>
      </c>
      <c r="G52" s="35">
        <v>4.2</v>
      </c>
      <c r="H52" s="56" t="s">
        <v>2289</v>
      </c>
      <c r="I52" s="57"/>
    </row>
    <row r="53" spans="1:9" x14ac:dyDescent="0.25">
      <c r="A53" s="55" t="s">
        <v>68</v>
      </c>
      <c r="B53" s="55" t="s">
        <v>2279</v>
      </c>
      <c r="C53" s="55"/>
      <c r="D53" s="37" t="s">
        <v>2724</v>
      </c>
      <c r="E53" s="55">
        <v>1</v>
      </c>
      <c r="F53" s="37">
        <v>1.8</v>
      </c>
      <c r="G53" s="35">
        <v>2.8</v>
      </c>
      <c r="H53" s="56" t="s">
        <v>2280</v>
      </c>
      <c r="I53" s="57"/>
    </row>
    <row r="54" spans="1:9" x14ac:dyDescent="0.25">
      <c r="A54" s="55" t="s">
        <v>69</v>
      </c>
      <c r="B54" s="55" t="s">
        <v>2284</v>
      </c>
      <c r="C54" s="55"/>
      <c r="D54" s="37" t="s">
        <v>2724</v>
      </c>
      <c r="E54" s="55">
        <v>1</v>
      </c>
      <c r="F54" s="37">
        <v>1</v>
      </c>
      <c r="G54" s="35">
        <v>2</v>
      </c>
      <c r="H54" s="56" t="s">
        <v>2280</v>
      </c>
      <c r="I54" s="57"/>
    </row>
    <row r="55" spans="1:9" x14ac:dyDescent="0.25">
      <c r="A55" s="55" t="s">
        <v>70</v>
      </c>
      <c r="B55" s="55" t="s">
        <v>2284</v>
      </c>
      <c r="C55" s="55"/>
      <c r="D55" s="37" t="s">
        <v>2724</v>
      </c>
      <c r="E55" s="55">
        <v>1</v>
      </c>
      <c r="F55" s="37">
        <v>1.7</v>
      </c>
      <c r="G55" s="35">
        <v>2.7</v>
      </c>
      <c r="H55" s="56" t="s">
        <v>2280</v>
      </c>
      <c r="I55" s="57"/>
    </row>
    <row r="56" spans="1:9" x14ac:dyDescent="0.25">
      <c r="A56" s="55" t="s">
        <v>71</v>
      </c>
      <c r="B56" s="55" t="s">
        <v>2283</v>
      </c>
      <c r="C56" s="55"/>
      <c r="D56" s="37" t="s">
        <v>2723</v>
      </c>
      <c r="E56" s="55">
        <v>3</v>
      </c>
      <c r="F56" s="37">
        <v>2.4</v>
      </c>
      <c r="G56" s="35">
        <v>4.4000000000000004</v>
      </c>
      <c r="H56" s="56" t="s">
        <v>2289</v>
      </c>
      <c r="I56" s="57"/>
    </row>
    <row r="57" spans="1:9" x14ac:dyDescent="0.25">
      <c r="A57" s="55" t="s">
        <v>72</v>
      </c>
      <c r="B57" s="55" t="s">
        <v>2283</v>
      </c>
      <c r="C57" s="55" t="s">
        <v>2282</v>
      </c>
      <c r="D57" s="37" t="s">
        <v>2724</v>
      </c>
      <c r="E57" s="55">
        <v>1</v>
      </c>
      <c r="F57" s="37">
        <v>1.2</v>
      </c>
      <c r="G57" s="35">
        <v>2.2000000000000002</v>
      </c>
      <c r="H57" s="56" t="s">
        <v>2280</v>
      </c>
      <c r="I57" s="57"/>
    </row>
    <row r="58" spans="1:9" x14ac:dyDescent="0.25">
      <c r="A58" s="55" t="s">
        <v>73</v>
      </c>
      <c r="B58" s="55" t="s">
        <v>2283</v>
      </c>
      <c r="C58" s="55"/>
      <c r="D58" s="37" t="s">
        <v>2726</v>
      </c>
      <c r="E58" s="55">
        <v>2</v>
      </c>
      <c r="F58" s="37">
        <v>3.4</v>
      </c>
      <c r="G58" s="35">
        <v>6.4</v>
      </c>
      <c r="H58" s="56" t="s">
        <v>2291</v>
      </c>
      <c r="I58" s="57"/>
    </row>
    <row r="59" spans="1:9" x14ac:dyDescent="0.25">
      <c r="A59" s="55" t="s">
        <v>74</v>
      </c>
      <c r="B59" s="55" t="s">
        <v>2279</v>
      </c>
      <c r="C59" s="55"/>
      <c r="D59" s="37" t="s">
        <v>2723</v>
      </c>
      <c r="E59" s="55">
        <v>2</v>
      </c>
      <c r="F59" s="37">
        <v>2.1</v>
      </c>
      <c r="G59" s="35">
        <v>4.0999999999999996</v>
      </c>
      <c r="H59" s="56" t="s">
        <v>2289</v>
      </c>
      <c r="I59" s="57"/>
    </row>
    <row r="60" spans="1:9" x14ac:dyDescent="0.25">
      <c r="A60" s="55" t="s">
        <v>75</v>
      </c>
      <c r="B60" s="55" t="s">
        <v>2279</v>
      </c>
      <c r="C60" s="55"/>
      <c r="D60" s="37" t="s">
        <v>2724</v>
      </c>
      <c r="E60" s="55">
        <v>2</v>
      </c>
      <c r="F60" s="37">
        <v>1.1000000000000001</v>
      </c>
      <c r="G60" s="35">
        <v>2.1</v>
      </c>
      <c r="H60" s="56" t="s">
        <v>2280</v>
      </c>
      <c r="I60" s="57"/>
    </row>
    <row r="61" spans="1:9" x14ac:dyDescent="0.25">
      <c r="A61" s="55" t="s">
        <v>76</v>
      </c>
      <c r="B61" s="55" t="s">
        <v>2279</v>
      </c>
      <c r="C61" s="55"/>
      <c r="D61" s="37" t="s">
        <v>2723</v>
      </c>
      <c r="E61" s="55">
        <v>2</v>
      </c>
      <c r="F61" s="37">
        <v>2.2000000000000002</v>
      </c>
      <c r="G61" s="35">
        <v>4.2</v>
      </c>
      <c r="H61" s="56" t="s">
        <v>2289</v>
      </c>
      <c r="I61" s="57"/>
    </row>
    <row r="62" spans="1:9" x14ac:dyDescent="0.25">
      <c r="A62" s="55" t="s">
        <v>77</v>
      </c>
      <c r="B62" s="55" t="s">
        <v>2281</v>
      </c>
      <c r="C62" s="55"/>
      <c r="D62" s="37" t="s">
        <v>2726</v>
      </c>
      <c r="E62" s="55">
        <v>3</v>
      </c>
      <c r="F62" s="37">
        <v>3.4</v>
      </c>
      <c r="G62" s="35">
        <v>6.4</v>
      </c>
      <c r="H62" s="56" t="s">
        <v>2291</v>
      </c>
      <c r="I62" s="57"/>
    </row>
    <row r="63" spans="1:9" x14ac:dyDescent="0.25">
      <c r="A63" s="55" t="s">
        <v>78</v>
      </c>
      <c r="B63" s="55" t="s">
        <v>2279</v>
      </c>
      <c r="C63" s="55"/>
      <c r="D63" s="37" t="s">
        <v>2726</v>
      </c>
      <c r="E63" s="55">
        <v>2</v>
      </c>
      <c r="F63" s="37">
        <v>2.8</v>
      </c>
      <c r="G63" s="35">
        <v>5.8</v>
      </c>
      <c r="H63" s="56" t="s">
        <v>2289</v>
      </c>
      <c r="I63" s="57"/>
    </row>
    <row r="64" spans="1:9" x14ac:dyDescent="0.25">
      <c r="A64" s="55" t="s">
        <v>79</v>
      </c>
      <c r="B64" s="55" t="s">
        <v>2279</v>
      </c>
      <c r="C64" s="55"/>
      <c r="D64" s="37" t="s">
        <v>2726</v>
      </c>
      <c r="E64" s="55">
        <v>1</v>
      </c>
      <c r="F64" s="37">
        <v>2.9</v>
      </c>
      <c r="G64" s="35">
        <v>5.9</v>
      </c>
      <c r="H64" s="56" t="s">
        <v>2289</v>
      </c>
      <c r="I64" s="57"/>
    </row>
    <row r="65" spans="1:9" x14ac:dyDescent="0.25">
      <c r="A65" s="55" t="s">
        <v>80</v>
      </c>
      <c r="B65" s="55" t="s">
        <v>2279</v>
      </c>
      <c r="C65" s="55"/>
      <c r="D65" s="37" t="s">
        <v>2723</v>
      </c>
      <c r="E65" s="55">
        <v>4</v>
      </c>
      <c r="F65" s="37">
        <v>3.6</v>
      </c>
      <c r="G65" s="35">
        <v>5.6</v>
      </c>
      <c r="H65" s="56" t="s">
        <v>2289</v>
      </c>
      <c r="I65" s="57"/>
    </row>
    <row r="66" spans="1:9" x14ac:dyDescent="0.25">
      <c r="A66" s="55" t="s">
        <v>81</v>
      </c>
      <c r="B66" s="55" t="s">
        <v>2279</v>
      </c>
      <c r="C66" s="55"/>
      <c r="D66" s="37" t="s">
        <v>2726</v>
      </c>
      <c r="E66" s="55">
        <v>3</v>
      </c>
      <c r="F66" s="37">
        <v>3.2</v>
      </c>
      <c r="G66" s="35">
        <v>6.2</v>
      </c>
      <c r="H66" s="56" t="s">
        <v>2291</v>
      </c>
      <c r="I66" s="57"/>
    </row>
    <row r="67" spans="1:9" x14ac:dyDescent="0.25">
      <c r="A67" s="55" t="s">
        <v>82</v>
      </c>
      <c r="B67" s="55" t="s">
        <v>2279</v>
      </c>
      <c r="C67" s="55"/>
      <c r="D67" s="37" t="s">
        <v>2723</v>
      </c>
      <c r="E67" s="55">
        <v>3</v>
      </c>
      <c r="F67" s="37">
        <v>3</v>
      </c>
      <c r="G67" s="35">
        <v>5</v>
      </c>
      <c r="H67" s="56" t="s">
        <v>2289</v>
      </c>
      <c r="I67" s="57"/>
    </row>
    <row r="68" spans="1:9" x14ac:dyDescent="0.25">
      <c r="A68" s="55" t="s">
        <v>83</v>
      </c>
      <c r="B68" s="55" t="s">
        <v>2283</v>
      </c>
      <c r="C68" s="55"/>
      <c r="D68" s="37" t="s">
        <v>2723</v>
      </c>
      <c r="E68" s="55">
        <v>2</v>
      </c>
      <c r="F68" s="37">
        <v>2.2999999999999998</v>
      </c>
      <c r="G68" s="35">
        <v>4.3</v>
      </c>
      <c r="H68" s="56" t="s">
        <v>2289</v>
      </c>
      <c r="I68" s="57"/>
    </row>
    <row r="69" spans="1:9" x14ac:dyDescent="0.25">
      <c r="A69" s="55" t="s">
        <v>84</v>
      </c>
      <c r="B69" s="55" t="s">
        <v>2283</v>
      </c>
      <c r="C69" s="55"/>
      <c r="D69" s="37" t="s">
        <v>2723</v>
      </c>
      <c r="E69" s="55">
        <v>2</v>
      </c>
      <c r="F69" s="37">
        <v>2.6</v>
      </c>
      <c r="G69" s="35">
        <v>4.5999999999999996</v>
      </c>
      <c r="H69" s="56" t="s">
        <v>2289</v>
      </c>
      <c r="I69" s="57"/>
    </row>
    <row r="70" spans="1:9" x14ac:dyDescent="0.25">
      <c r="A70" s="55" t="s">
        <v>85</v>
      </c>
      <c r="B70" s="55" t="s">
        <v>2281</v>
      </c>
      <c r="C70" s="55"/>
      <c r="D70" s="37" t="s">
        <v>2726</v>
      </c>
      <c r="E70" s="55">
        <v>3</v>
      </c>
      <c r="F70" s="37">
        <v>3.3</v>
      </c>
      <c r="G70" s="35">
        <v>6.3</v>
      </c>
      <c r="H70" s="56" t="s">
        <v>2291</v>
      </c>
      <c r="I70" s="57" t="s">
        <v>2277</v>
      </c>
    </row>
    <row r="71" spans="1:9" x14ac:dyDescent="0.25">
      <c r="A71" s="55" t="s">
        <v>86</v>
      </c>
      <c r="B71" s="55" t="s">
        <v>2279</v>
      </c>
      <c r="C71" s="55"/>
      <c r="D71" s="37" t="s">
        <v>2723</v>
      </c>
      <c r="E71" s="55">
        <v>2</v>
      </c>
      <c r="F71" s="37">
        <v>2.4</v>
      </c>
      <c r="G71" s="35">
        <v>4.4000000000000004</v>
      </c>
      <c r="H71" s="56" t="s">
        <v>2289</v>
      </c>
      <c r="I71" s="57"/>
    </row>
    <row r="72" spans="1:9" x14ac:dyDescent="0.25">
      <c r="A72" s="55" t="s">
        <v>87</v>
      </c>
      <c r="B72" s="55" t="s">
        <v>2279</v>
      </c>
      <c r="C72" s="55"/>
      <c r="D72" s="37" t="s">
        <v>2726</v>
      </c>
      <c r="E72" s="55">
        <v>3</v>
      </c>
      <c r="F72" s="37">
        <v>3.9</v>
      </c>
      <c r="G72" s="35">
        <v>6.9</v>
      </c>
      <c r="H72" s="56" t="s">
        <v>2291</v>
      </c>
      <c r="I72" s="57"/>
    </row>
    <row r="73" spans="1:9" x14ac:dyDescent="0.25">
      <c r="A73" s="55" t="s">
        <v>88</v>
      </c>
      <c r="B73" s="55" t="s">
        <v>2284</v>
      </c>
      <c r="C73" s="55"/>
      <c r="D73" s="37" t="s">
        <v>2724</v>
      </c>
      <c r="E73" s="55">
        <v>1</v>
      </c>
      <c r="F73" s="37">
        <v>1.8</v>
      </c>
      <c r="G73" s="35">
        <v>2.8</v>
      </c>
      <c r="H73" s="56" t="s">
        <v>2280</v>
      </c>
      <c r="I73" s="57"/>
    </row>
    <row r="74" spans="1:9" x14ac:dyDescent="0.25">
      <c r="A74" s="55" t="s">
        <v>89</v>
      </c>
      <c r="B74" s="55" t="s">
        <v>2283</v>
      </c>
      <c r="C74" s="55"/>
      <c r="D74" s="37" t="s">
        <v>2724</v>
      </c>
      <c r="E74" s="55">
        <v>1</v>
      </c>
      <c r="F74" s="37">
        <v>1.4</v>
      </c>
      <c r="G74" s="35">
        <v>2.4</v>
      </c>
      <c r="H74" s="56" t="s">
        <v>2280</v>
      </c>
      <c r="I74" s="57"/>
    </row>
    <row r="75" spans="1:9" x14ac:dyDescent="0.25">
      <c r="A75" s="55" t="s">
        <v>90</v>
      </c>
      <c r="B75" s="55" t="s">
        <v>2279</v>
      </c>
      <c r="C75" s="55"/>
      <c r="D75" s="37" t="s">
        <v>2723</v>
      </c>
      <c r="E75" s="55">
        <v>3</v>
      </c>
      <c r="F75" s="37">
        <v>2.1</v>
      </c>
      <c r="G75" s="35">
        <v>4.0999999999999996</v>
      </c>
      <c r="H75" s="56" t="s">
        <v>2289</v>
      </c>
      <c r="I75" s="57"/>
    </row>
    <row r="76" spans="1:9" x14ac:dyDescent="0.25">
      <c r="A76" s="55" t="s">
        <v>91</v>
      </c>
      <c r="B76" s="55" t="s">
        <v>2281</v>
      </c>
      <c r="C76" s="55"/>
      <c r="D76" s="37" t="s">
        <v>2725</v>
      </c>
      <c r="E76" s="55">
        <v>2</v>
      </c>
      <c r="F76" s="37">
        <v>2.9</v>
      </c>
      <c r="G76" s="35">
        <v>6.9</v>
      </c>
      <c r="H76" s="56" t="s">
        <v>2291</v>
      </c>
      <c r="I76" s="57" t="s">
        <v>2277</v>
      </c>
    </row>
    <row r="77" spans="1:9" x14ac:dyDescent="0.25">
      <c r="A77" s="55" t="s">
        <v>92</v>
      </c>
      <c r="B77" s="55" t="s">
        <v>2279</v>
      </c>
      <c r="C77" s="55"/>
      <c r="D77" s="37" t="s">
        <v>2724</v>
      </c>
      <c r="E77" s="55">
        <v>1</v>
      </c>
      <c r="F77" s="37">
        <v>1.4</v>
      </c>
      <c r="G77" s="35">
        <v>2.4</v>
      </c>
      <c r="H77" s="56" t="s">
        <v>2280</v>
      </c>
      <c r="I77" s="57"/>
    </row>
    <row r="78" spans="1:9" x14ac:dyDescent="0.25">
      <c r="A78" s="55" t="s">
        <v>93</v>
      </c>
      <c r="B78" s="55" t="s">
        <v>2279</v>
      </c>
      <c r="C78" s="55"/>
      <c r="D78" s="37" t="s">
        <v>2723</v>
      </c>
      <c r="E78" s="55">
        <v>2</v>
      </c>
      <c r="F78" s="37">
        <v>2.5</v>
      </c>
      <c r="G78" s="35">
        <v>4.5</v>
      </c>
      <c r="H78" s="56" t="s">
        <v>2289</v>
      </c>
      <c r="I78" s="57"/>
    </row>
    <row r="79" spans="1:9" x14ac:dyDescent="0.25">
      <c r="A79" s="55" t="s">
        <v>94</v>
      </c>
      <c r="B79" s="55" t="s">
        <v>2279</v>
      </c>
      <c r="C79" s="55"/>
      <c r="D79" s="37" t="s">
        <v>2726</v>
      </c>
      <c r="E79" s="55">
        <v>3</v>
      </c>
      <c r="F79" s="37">
        <v>3.7</v>
      </c>
      <c r="G79" s="35">
        <v>6.7</v>
      </c>
      <c r="H79" s="56" t="s">
        <v>2291</v>
      </c>
      <c r="I79" s="57" t="s">
        <v>2277</v>
      </c>
    </row>
    <row r="80" spans="1:9" x14ac:dyDescent="0.25">
      <c r="A80" s="55" t="s">
        <v>95</v>
      </c>
      <c r="B80" s="55" t="s">
        <v>2279</v>
      </c>
      <c r="C80" s="55"/>
      <c r="D80" s="37" t="s">
        <v>2723</v>
      </c>
      <c r="E80" s="55">
        <v>1</v>
      </c>
      <c r="F80" s="37">
        <v>1.5</v>
      </c>
      <c r="G80" s="35">
        <v>3.5</v>
      </c>
      <c r="H80" s="56" t="s">
        <v>2280</v>
      </c>
      <c r="I80" s="57"/>
    </row>
    <row r="81" spans="1:9" x14ac:dyDescent="0.25">
      <c r="A81" s="55" t="s">
        <v>96</v>
      </c>
      <c r="B81" s="55" t="s">
        <v>2279</v>
      </c>
      <c r="C81" s="55"/>
      <c r="D81" s="37" t="s">
        <v>2726</v>
      </c>
      <c r="E81" s="55">
        <v>2</v>
      </c>
      <c r="F81" s="37">
        <v>2.8</v>
      </c>
      <c r="G81" s="35">
        <v>5.8</v>
      </c>
      <c r="H81" s="56" t="s">
        <v>2289</v>
      </c>
      <c r="I81" s="57"/>
    </row>
    <row r="82" spans="1:9" x14ac:dyDescent="0.25">
      <c r="A82" s="55" t="s">
        <v>97</v>
      </c>
      <c r="B82" s="55" t="s">
        <v>2281</v>
      </c>
      <c r="C82" s="55"/>
      <c r="D82" s="37" t="s">
        <v>2723</v>
      </c>
      <c r="E82" s="55">
        <v>2</v>
      </c>
      <c r="F82" s="37">
        <v>3.4</v>
      </c>
      <c r="G82" s="35">
        <v>5.4</v>
      </c>
      <c r="H82" s="56" t="s">
        <v>2289</v>
      </c>
      <c r="I82" s="57"/>
    </row>
    <row r="83" spans="1:9" x14ac:dyDescent="0.25">
      <c r="A83" s="55" t="s">
        <v>98</v>
      </c>
      <c r="B83" s="55" t="s">
        <v>2283</v>
      </c>
      <c r="C83" s="55"/>
      <c r="D83" s="37" t="s">
        <v>2725</v>
      </c>
      <c r="E83" s="55">
        <v>3</v>
      </c>
      <c r="F83" s="37">
        <v>3.7</v>
      </c>
      <c r="G83" s="35">
        <v>7.7</v>
      </c>
      <c r="H83" s="56" t="s">
        <v>2290</v>
      </c>
      <c r="I83" s="57" t="s">
        <v>2277</v>
      </c>
    </row>
    <row r="84" spans="1:9" x14ac:dyDescent="0.25">
      <c r="A84" s="55" t="s">
        <v>100</v>
      </c>
      <c r="B84" s="55" t="s">
        <v>2279</v>
      </c>
      <c r="C84" s="55"/>
      <c r="D84" s="37" t="s">
        <v>2724</v>
      </c>
      <c r="E84" s="55">
        <v>2</v>
      </c>
      <c r="F84" s="37">
        <v>1.5</v>
      </c>
      <c r="G84" s="35">
        <v>2.5</v>
      </c>
      <c r="H84" s="56" t="s">
        <v>2280</v>
      </c>
      <c r="I84" s="57"/>
    </row>
    <row r="85" spans="1:9" x14ac:dyDescent="0.25">
      <c r="A85" s="55" t="s">
        <v>101</v>
      </c>
      <c r="B85" s="55" t="s">
        <v>2283</v>
      </c>
      <c r="C85" s="55" t="s">
        <v>2282</v>
      </c>
      <c r="D85" s="37" t="s">
        <v>2724</v>
      </c>
      <c r="E85" s="55">
        <v>3</v>
      </c>
      <c r="F85" s="37">
        <v>1.4</v>
      </c>
      <c r="G85" s="35">
        <v>2.4</v>
      </c>
      <c r="H85" s="56" t="s">
        <v>2280</v>
      </c>
      <c r="I85" s="57"/>
    </row>
    <row r="86" spans="1:9" x14ac:dyDescent="0.25">
      <c r="A86" s="55" t="s">
        <v>102</v>
      </c>
      <c r="B86" s="55" t="s">
        <v>2279</v>
      </c>
      <c r="C86" s="55"/>
      <c r="D86" s="37" t="s">
        <v>2726</v>
      </c>
      <c r="E86" s="55">
        <v>2</v>
      </c>
      <c r="F86" s="37">
        <v>3</v>
      </c>
      <c r="G86" s="35">
        <v>6</v>
      </c>
      <c r="H86" s="56" t="s">
        <v>2291</v>
      </c>
      <c r="I86" s="57"/>
    </row>
    <row r="87" spans="1:9" x14ac:dyDescent="0.25">
      <c r="A87" s="55" t="s">
        <v>103</v>
      </c>
      <c r="B87" s="55" t="s">
        <v>2283</v>
      </c>
      <c r="C87" s="55"/>
      <c r="D87" s="37" t="s">
        <v>2724</v>
      </c>
      <c r="E87" s="55">
        <v>1</v>
      </c>
      <c r="F87" s="37">
        <v>1.2</v>
      </c>
      <c r="G87" s="35">
        <v>2.2000000000000002</v>
      </c>
      <c r="H87" s="56" t="s">
        <v>2280</v>
      </c>
      <c r="I87" s="57"/>
    </row>
    <row r="88" spans="1:9" x14ac:dyDescent="0.25">
      <c r="A88" s="55" t="s">
        <v>104</v>
      </c>
      <c r="B88" s="55" t="s">
        <v>2281</v>
      </c>
      <c r="C88" s="55"/>
      <c r="D88" s="37" t="s">
        <v>2725</v>
      </c>
      <c r="E88" s="55">
        <v>2</v>
      </c>
      <c r="F88" s="37">
        <v>3.4</v>
      </c>
      <c r="G88" s="35">
        <v>7.4</v>
      </c>
      <c r="H88" s="56" t="s">
        <v>2290</v>
      </c>
      <c r="I88" s="57" t="s">
        <v>2277</v>
      </c>
    </row>
    <row r="89" spans="1:9" x14ac:dyDescent="0.25">
      <c r="A89" s="55" t="s">
        <v>105</v>
      </c>
      <c r="B89" s="55" t="s">
        <v>2279</v>
      </c>
      <c r="C89" s="55"/>
      <c r="D89" s="37" t="s">
        <v>2725</v>
      </c>
      <c r="E89" s="55">
        <v>4</v>
      </c>
      <c r="F89" s="37">
        <v>4</v>
      </c>
      <c r="G89" s="35">
        <v>8</v>
      </c>
      <c r="H89" s="56" t="s">
        <v>2290</v>
      </c>
      <c r="I89" s="57" t="s">
        <v>2277</v>
      </c>
    </row>
    <row r="90" spans="1:9" x14ac:dyDescent="0.25">
      <c r="A90" s="55" t="s">
        <v>106</v>
      </c>
      <c r="B90" s="55" t="s">
        <v>2279</v>
      </c>
      <c r="C90" s="55"/>
      <c r="D90" s="37" t="s">
        <v>2724</v>
      </c>
      <c r="E90" s="55">
        <v>1</v>
      </c>
      <c r="F90" s="37">
        <v>1.2</v>
      </c>
      <c r="G90" s="35">
        <v>2.2000000000000002</v>
      </c>
      <c r="H90" s="56" t="s">
        <v>2280</v>
      </c>
      <c r="I90" s="57"/>
    </row>
    <row r="91" spans="1:9" x14ac:dyDescent="0.25">
      <c r="A91" s="55" t="s">
        <v>107</v>
      </c>
      <c r="B91" s="55" t="s">
        <v>2283</v>
      </c>
      <c r="C91" s="55"/>
      <c r="D91" s="37" t="s">
        <v>2726</v>
      </c>
      <c r="E91" s="55">
        <v>3</v>
      </c>
      <c r="F91" s="37">
        <v>3.7</v>
      </c>
      <c r="G91" s="35">
        <v>6.7</v>
      </c>
      <c r="H91" s="56" t="s">
        <v>2291</v>
      </c>
      <c r="I91" s="57" t="s">
        <v>2277</v>
      </c>
    </row>
    <row r="92" spans="1:9" x14ac:dyDescent="0.25">
      <c r="A92" s="55" t="s">
        <v>108</v>
      </c>
      <c r="B92" s="55" t="s">
        <v>2283</v>
      </c>
      <c r="C92" s="55"/>
      <c r="D92" s="37" t="s">
        <v>2723</v>
      </c>
      <c r="E92" s="55">
        <v>1</v>
      </c>
      <c r="F92" s="37">
        <v>3</v>
      </c>
      <c r="G92" s="35">
        <v>5</v>
      </c>
      <c r="H92" s="56" t="s">
        <v>2289</v>
      </c>
      <c r="I92" s="57"/>
    </row>
    <row r="93" spans="1:9" x14ac:dyDescent="0.25">
      <c r="A93" s="55" t="s">
        <v>109</v>
      </c>
      <c r="B93" s="55" t="s">
        <v>2283</v>
      </c>
      <c r="C93" s="55"/>
      <c r="D93" s="37" t="s">
        <v>2726</v>
      </c>
      <c r="E93" s="55">
        <v>3</v>
      </c>
      <c r="F93" s="37">
        <v>3.6</v>
      </c>
      <c r="G93" s="35">
        <v>6.6</v>
      </c>
      <c r="H93" s="56" t="s">
        <v>2291</v>
      </c>
      <c r="I93" s="57"/>
    </row>
    <row r="94" spans="1:9" x14ac:dyDescent="0.25">
      <c r="A94" s="55" t="s">
        <v>110</v>
      </c>
      <c r="B94" s="55" t="s">
        <v>2279</v>
      </c>
      <c r="C94" s="55"/>
      <c r="D94" s="37" t="s">
        <v>2723</v>
      </c>
      <c r="E94" s="55">
        <v>1</v>
      </c>
      <c r="F94" s="37">
        <v>2.4</v>
      </c>
      <c r="G94" s="35">
        <v>4.4000000000000004</v>
      </c>
      <c r="H94" s="56" t="s">
        <v>2289</v>
      </c>
      <c r="I94" s="57"/>
    </row>
    <row r="95" spans="1:9" x14ac:dyDescent="0.25">
      <c r="A95" s="55" t="s">
        <v>111</v>
      </c>
      <c r="B95" s="55" t="s">
        <v>2283</v>
      </c>
      <c r="C95" s="55"/>
      <c r="D95" s="37" t="s">
        <v>2723</v>
      </c>
      <c r="E95" s="55">
        <v>2</v>
      </c>
      <c r="F95" s="37">
        <v>2.9</v>
      </c>
      <c r="G95" s="35">
        <v>4.9000000000000004</v>
      </c>
      <c r="H95" s="56" t="s">
        <v>2289</v>
      </c>
      <c r="I95" s="57"/>
    </row>
    <row r="96" spans="1:9" x14ac:dyDescent="0.25">
      <c r="A96" s="55" t="s">
        <v>112</v>
      </c>
      <c r="B96" s="55" t="s">
        <v>2279</v>
      </c>
      <c r="C96" s="55"/>
      <c r="D96" s="37" t="s">
        <v>2726</v>
      </c>
      <c r="E96" s="55">
        <v>2</v>
      </c>
      <c r="F96" s="37">
        <v>2.9</v>
      </c>
      <c r="G96" s="35">
        <v>5.9</v>
      </c>
      <c r="H96" s="56" t="s">
        <v>2289</v>
      </c>
      <c r="I96" s="57"/>
    </row>
    <row r="97" spans="1:9" x14ac:dyDescent="0.25">
      <c r="A97" s="55" t="s">
        <v>113</v>
      </c>
      <c r="B97" s="55" t="s">
        <v>2281</v>
      </c>
      <c r="C97" s="55" t="s">
        <v>2282</v>
      </c>
      <c r="D97" s="37" t="s">
        <v>2726</v>
      </c>
      <c r="E97" s="55">
        <v>1</v>
      </c>
      <c r="F97" s="37">
        <v>3.5</v>
      </c>
      <c r="G97" s="35">
        <v>6.5</v>
      </c>
      <c r="H97" s="56" t="s">
        <v>2291</v>
      </c>
      <c r="I97" s="57" t="s">
        <v>2277</v>
      </c>
    </row>
    <row r="98" spans="1:9" x14ac:dyDescent="0.25">
      <c r="A98" s="55" t="s">
        <v>114</v>
      </c>
      <c r="B98" s="55" t="s">
        <v>2281</v>
      </c>
      <c r="C98" s="55" t="s">
        <v>2282</v>
      </c>
      <c r="D98" s="37" t="s">
        <v>2726</v>
      </c>
      <c r="E98" s="55">
        <v>1</v>
      </c>
      <c r="F98" s="37">
        <v>3.5</v>
      </c>
      <c r="G98" s="35">
        <v>6.5</v>
      </c>
      <c r="H98" s="56" t="s">
        <v>2291</v>
      </c>
      <c r="I98" s="57" t="s">
        <v>2277</v>
      </c>
    </row>
    <row r="99" spans="1:9" x14ac:dyDescent="0.25">
      <c r="A99" s="55" t="s">
        <v>115</v>
      </c>
      <c r="B99" s="55" t="s">
        <v>2279</v>
      </c>
      <c r="C99" s="55"/>
      <c r="D99" s="37" t="s">
        <v>2723</v>
      </c>
      <c r="E99" s="55">
        <v>1</v>
      </c>
      <c r="F99" s="37">
        <v>3.3</v>
      </c>
      <c r="G99" s="35">
        <v>5.3</v>
      </c>
      <c r="H99" s="56" t="s">
        <v>2289</v>
      </c>
      <c r="I99" s="57"/>
    </row>
    <row r="100" spans="1:9" x14ac:dyDescent="0.25">
      <c r="A100" s="55" t="s">
        <v>116</v>
      </c>
      <c r="B100" s="55" t="s">
        <v>2279</v>
      </c>
      <c r="C100" s="55"/>
      <c r="D100" s="37" t="s">
        <v>2726</v>
      </c>
      <c r="E100" s="55">
        <v>3</v>
      </c>
      <c r="F100" s="37">
        <v>3</v>
      </c>
      <c r="G100" s="35">
        <v>6</v>
      </c>
      <c r="H100" s="56" t="s">
        <v>2291</v>
      </c>
      <c r="I100" s="57"/>
    </row>
    <row r="101" spans="1:9" x14ac:dyDescent="0.25">
      <c r="A101" s="55" t="s">
        <v>117</v>
      </c>
      <c r="B101" s="55" t="s">
        <v>2283</v>
      </c>
      <c r="C101" s="55"/>
      <c r="D101" s="37" t="s">
        <v>2723</v>
      </c>
      <c r="E101" s="55">
        <v>2</v>
      </c>
      <c r="F101" s="37">
        <v>3.3</v>
      </c>
      <c r="G101" s="35">
        <v>5.3</v>
      </c>
      <c r="H101" s="56" t="s">
        <v>2289</v>
      </c>
      <c r="I101" s="57"/>
    </row>
    <row r="102" spans="1:9" x14ac:dyDescent="0.25">
      <c r="A102" s="55" t="s">
        <v>118</v>
      </c>
      <c r="B102" s="55" t="s">
        <v>2281</v>
      </c>
      <c r="C102" s="55"/>
      <c r="D102" s="37" t="s">
        <v>2726</v>
      </c>
      <c r="E102" s="55">
        <v>1</v>
      </c>
      <c r="F102" s="37">
        <v>3</v>
      </c>
      <c r="G102" s="35">
        <v>6</v>
      </c>
      <c r="H102" s="56" t="s">
        <v>2291</v>
      </c>
      <c r="I102" s="57"/>
    </row>
    <row r="103" spans="1:9" x14ac:dyDescent="0.25">
      <c r="A103" s="55" t="s">
        <v>119</v>
      </c>
      <c r="B103" s="55" t="s">
        <v>2279</v>
      </c>
      <c r="C103" s="55"/>
      <c r="D103" s="37" t="s">
        <v>2724</v>
      </c>
      <c r="E103" s="55">
        <v>2</v>
      </c>
      <c r="F103" s="37">
        <v>2.5</v>
      </c>
      <c r="G103" s="35">
        <v>3.5</v>
      </c>
      <c r="H103" s="56" t="s">
        <v>2280</v>
      </c>
      <c r="I103" s="57"/>
    </row>
    <row r="104" spans="1:9" x14ac:dyDescent="0.25">
      <c r="A104" s="55" t="s">
        <v>120</v>
      </c>
      <c r="B104" s="55" t="s">
        <v>2279</v>
      </c>
      <c r="C104" s="55"/>
      <c r="D104" s="37" t="s">
        <v>2723</v>
      </c>
      <c r="E104" s="55">
        <v>1</v>
      </c>
      <c r="F104" s="37">
        <v>1.8</v>
      </c>
      <c r="G104" s="35">
        <v>3.8</v>
      </c>
      <c r="H104" s="56" t="s">
        <v>2280</v>
      </c>
      <c r="I104" s="57"/>
    </row>
    <row r="105" spans="1:9" x14ac:dyDescent="0.25">
      <c r="A105" s="55" t="s">
        <v>121</v>
      </c>
      <c r="B105" s="55" t="s">
        <v>2279</v>
      </c>
      <c r="C105" s="55"/>
      <c r="D105" s="37" t="s">
        <v>2724</v>
      </c>
      <c r="E105" s="55">
        <v>1</v>
      </c>
      <c r="F105" s="37">
        <v>1.4</v>
      </c>
      <c r="G105" s="35">
        <v>2.4</v>
      </c>
      <c r="H105" s="56" t="s">
        <v>2280</v>
      </c>
      <c r="I105" s="57"/>
    </row>
    <row r="106" spans="1:9" x14ac:dyDescent="0.25">
      <c r="A106" s="55" t="s">
        <v>122</v>
      </c>
      <c r="B106" s="55" t="s">
        <v>2279</v>
      </c>
      <c r="C106" s="55"/>
      <c r="D106" s="37" t="s">
        <v>2723</v>
      </c>
      <c r="E106" s="55">
        <v>2</v>
      </c>
      <c r="F106" s="37">
        <v>2.9</v>
      </c>
      <c r="G106" s="35">
        <v>4.9000000000000004</v>
      </c>
      <c r="H106" s="56" t="s">
        <v>2289</v>
      </c>
      <c r="I106" s="57"/>
    </row>
    <row r="107" spans="1:9" x14ac:dyDescent="0.25">
      <c r="A107" s="55" t="s">
        <v>123</v>
      </c>
      <c r="B107" s="55" t="s">
        <v>2281</v>
      </c>
      <c r="C107" s="55"/>
      <c r="D107" s="37" t="s">
        <v>2724</v>
      </c>
      <c r="E107" s="55">
        <v>1</v>
      </c>
      <c r="F107" s="37">
        <v>2</v>
      </c>
      <c r="G107" s="35">
        <v>3</v>
      </c>
      <c r="H107" s="56" t="s">
        <v>2280</v>
      </c>
      <c r="I107" s="57"/>
    </row>
    <row r="108" spans="1:9" x14ac:dyDescent="0.25">
      <c r="A108" s="55" t="s">
        <v>124</v>
      </c>
      <c r="B108" s="55" t="s">
        <v>2279</v>
      </c>
      <c r="C108" s="55"/>
      <c r="D108" s="37" t="s">
        <v>2726</v>
      </c>
      <c r="E108" s="55">
        <v>2</v>
      </c>
      <c r="F108" s="37">
        <v>3.8</v>
      </c>
      <c r="G108" s="35">
        <v>6.8</v>
      </c>
      <c r="H108" s="56" t="s">
        <v>2291</v>
      </c>
      <c r="I108" s="57"/>
    </row>
    <row r="109" spans="1:9" x14ac:dyDescent="0.25">
      <c r="A109" s="55" t="s">
        <v>125</v>
      </c>
      <c r="B109" s="55" t="s">
        <v>2279</v>
      </c>
      <c r="C109" s="55"/>
      <c r="D109" s="37" t="s">
        <v>2723</v>
      </c>
      <c r="E109" s="55">
        <v>3</v>
      </c>
      <c r="F109" s="37">
        <v>2.8</v>
      </c>
      <c r="G109" s="35">
        <v>4.8</v>
      </c>
      <c r="H109" s="56" t="s">
        <v>2289</v>
      </c>
      <c r="I109" s="57"/>
    </row>
    <row r="110" spans="1:9" x14ac:dyDescent="0.25">
      <c r="A110" s="55" t="s">
        <v>126</v>
      </c>
      <c r="B110" s="55" t="s">
        <v>2279</v>
      </c>
      <c r="C110" s="55"/>
      <c r="D110" s="37" t="s">
        <v>2726</v>
      </c>
      <c r="E110" s="55">
        <v>2</v>
      </c>
      <c r="F110" s="37">
        <v>2.9</v>
      </c>
      <c r="G110" s="35">
        <v>5.9</v>
      </c>
      <c r="H110" s="56" t="s">
        <v>2289</v>
      </c>
      <c r="I110" s="57"/>
    </row>
    <row r="111" spans="1:9" x14ac:dyDescent="0.25">
      <c r="A111" s="55" t="s">
        <v>127</v>
      </c>
      <c r="B111" s="55" t="s">
        <v>2279</v>
      </c>
      <c r="C111" s="55"/>
      <c r="D111" s="37" t="s">
        <v>2726</v>
      </c>
      <c r="E111" s="55">
        <v>4</v>
      </c>
      <c r="F111" s="37">
        <v>4</v>
      </c>
      <c r="G111" s="35">
        <v>7</v>
      </c>
      <c r="H111" s="56" t="s">
        <v>2291</v>
      </c>
      <c r="I111" s="57"/>
    </row>
    <row r="112" spans="1:9" x14ac:dyDescent="0.25">
      <c r="A112" s="55" t="s">
        <v>128</v>
      </c>
      <c r="B112" s="55" t="s">
        <v>2279</v>
      </c>
      <c r="C112" s="55"/>
      <c r="D112" s="37" t="s">
        <v>2726</v>
      </c>
      <c r="E112" s="55">
        <v>4</v>
      </c>
      <c r="F112" s="37">
        <v>3.6</v>
      </c>
      <c r="G112" s="35">
        <v>6.6</v>
      </c>
      <c r="H112" s="56" t="s">
        <v>2291</v>
      </c>
      <c r="I112" s="57"/>
    </row>
    <row r="113" spans="1:9" x14ac:dyDescent="0.25">
      <c r="A113" s="55" t="s">
        <v>129</v>
      </c>
      <c r="B113" s="55" t="s">
        <v>2279</v>
      </c>
      <c r="C113" s="55"/>
      <c r="D113" s="37" t="s">
        <v>2723</v>
      </c>
      <c r="E113" s="55">
        <v>2</v>
      </c>
      <c r="F113" s="37">
        <v>2.4</v>
      </c>
      <c r="G113" s="35">
        <v>4.4000000000000004</v>
      </c>
      <c r="H113" s="56" t="s">
        <v>2289</v>
      </c>
      <c r="I113" s="57"/>
    </row>
    <row r="114" spans="1:9" x14ac:dyDescent="0.25">
      <c r="A114" s="55" t="s">
        <v>130</v>
      </c>
      <c r="B114" s="55" t="s">
        <v>2279</v>
      </c>
      <c r="C114" s="55"/>
      <c r="D114" s="37" t="s">
        <v>2724</v>
      </c>
      <c r="E114" s="55">
        <v>1</v>
      </c>
      <c r="F114" s="37">
        <v>1.8</v>
      </c>
      <c r="G114" s="35">
        <v>2.8</v>
      </c>
      <c r="H114" s="56" t="s">
        <v>2280</v>
      </c>
      <c r="I114" s="57"/>
    </row>
    <row r="115" spans="1:9" x14ac:dyDescent="0.25">
      <c r="A115" s="55" t="s">
        <v>131</v>
      </c>
      <c r="B115" s="55" t="s">
        <v>2281</v>
      </c>
      <c r="C115" s="55"/>
      <c r="D115" s="37" t="s">
        <v>2726</v>
      </c>
      <c r="E115" s="55">
        <v>3</v>
      </c>
      <c r="F115" s="37">
        <v>3</v>
      </c>
      <c r="G115" s="35">
        <v>6</v>
      </c>
      <c r="H115" s="56" t="s">
        <v>2291</v>
      </c>
      <c r="I115" s="57"/>
    </row>
    <row r="116" spans="1:9" x14ac:dyDescent="0.25">
      <c r="A116" s="55" t="s">
        <v>132</v>
      </c>
      <c r="B116" s="55" t="s">
        <v>2279</v>
      </c>
      <c r="C116" s="55"/>
      <c r="D116" s="37" t="s">
        <v>2723</v>
      </c>
      <c r="E116" s="55">
        <v>2</v>
      </c>
      <c r="F116" s="37">
        <v>2.6</v>
      </c>
      <c r="G116" s="35">
        <v>4.5999999999999996</v>
      </c>
      <c r="H116" s="56" t="s">
        <v>2289</v>
      </c>
      <c r="I116" s="57"/>
    </row>
    <row r="117" spans="1:9" x14ac:dyDescent="0.25">
      <c r="A117" s="55" t="s">
        <v>133</v>
      </c>
      <c r="B117" s="55" t="s">
        <v>2279</v>
      </c>
      <c r="C117" s="55"/>
      <c r="D117" s="37" t="s">
        <v>2723</v>
      </c>
      <c r="E117" s="55">
        <v>2</v>
      </c>
      <c r="F117" s="37">
        <v>2.9</v>
      </c>
      <c r="G117" s="35">
        <v>4.9000000000000004</v>
      </c>
      <c r="H117" s="56" t="s">
        <v>2289</v>
      </c>
      <c r="I117" s="57"/>
    </row>
    <row r="118" spans="1:9" x14ac:dyDescent="0.25">
      <c r="A118" s="55" t="s">
        <v>134</v>
      </c>
      <c r="B118" s="55" t="s">
        <v>2283</v>
      </c>
      <c r="C118" s="55"/>
      <c r="D118" s="37" t="s">
        <v>2723</v>
      </c>
      <c r="E118" s="55">
        <v>2</v>
      </c>
      <c r="F118" s="37">
        <v>2.1</v>
      </c>
      <c r="G118" s="35">
        <v>4.0999999999999996</v>
      </c>
      <c r="H118" s="56" t="s">
        <v>2289</v>
      </c>
      <c r="I118" s="57"/>
    </row>
    <row r="119" spans="1:9" x14ac:dyDescent="0.25">
      <c r="A119" s="55" t="s">
        <v>135</v>
      </c>
      <c r="B119" s="55" t="s">
        <v>2279</v>
      </c>
      <c r="C119" s="55"/>
      <c r="D119" s="37" t="s">
        <v>2725</v>
      </c>
      <c r="E119" s="55">
        <v>4</v>
      </c>
      <c r="F119" s="37">
        <v>4</v>
      </c>
      <c r="G119" s="35">
        <v>8</v>
      </c>
      <c r="H119" s="56" t="s">
        <v>2290</v>
      </c>
      <c r="I119" s="57" t="s">
        <v>2277</v>
      </c>
    </row>
    <row r="120" spans="1:9" x14ac:dyDescent="0.25">
      <c r="A120" s="55" t="s">
        <v>137</v>
      </c>
      <c r="B120" s="55" t="s">
        <v>2279</v>
      </c>
      <c r="C120" s="55"/>
      <c r="D120" s="37" t="s">
        <v>2723</v>
      </c>
      <c r="E120" s="55">
        <v>2</v>
      </c>
      <c r="F120" s="37">
        <v>2.9</v>
      </c>
      <c r="G120" s="35">
        <v>4.9000000000000004</v>
      </c>
      <c r="H120" s="56" t="s">
        <v>2289</v>
      </c>
      <c r="I120" s="57"/>
    </row>
    <row r="121" spans="1:9" x14ac:dyDescent="0.25">
      <c r="A121" s="55" t="s">
        <v>138</v>
      </c>
      <c r="B121" s="55" t="s">
        <v>2279</v>
      </c>
      <c r="C121" s="55"/>
      <c r="D121" s="37" t="s">
        <v>2723</v>
      </c>
      <c r="E121" s="55">
        <v>1</v>
      </c>
      <c r="F121" s="37">
        <v>2.4</v>
      </c>
      <c r="G121" s="35">
        <v>4.4000000000000004</v>
      </c>
      <c r="H121" s="56" t="s">
        <v>2289</v>
      </c>
      <c r="I121" s="57"/>
    </row>
    <row r="122" spans="1:9" x14ac:dyDescent="0.25">
      <c r="A122" s="55" t="s">
        <v>139</v>
      </c>
      <c r="B122" s="55" t="s">
        <v>2285</v>
      </c>
      <c r="C122" s="55"/>
      <c r="D122" s="37" t="s">
        <v>2724</v>
      </c>
      <c r="E122" s="55">
        <v>1</v>
      </c>
      <c r="F122" s="37">
        <v>2.1</v>
      </c>
      <c r="G122" s="35">
        <v>3.1</v>
      </c>
      <c r="H122" s="56" t="s">
        <v>2280</v>
      </c>
      <c r="I122" s="57"/>
    </row>
    <row r="123" spans="1:9" x14ac:dyDescent="0.25">
      <c r="A123" s="55" t="s">
        <v>140</v>
      </c>
      <c r="B123" s="55" t="s">
        <v>2279</v>
      </c>
      <c r="C123" s="55"/>
      <c r="D123" s="37" t="s">
        <v>2723</v>
      </c>
      <c r="E123" s="55">
        <v>1</v>
      </c>
      <c r="F123" s="37">
        <v>2.6</v>
      </c>
      <c r="G123" s="35">
        <v>4.5999999999999996</v>
      </c>
      <c r="H123" s="56" t="s">
        <v>2289</v>
      </c>
      <c r="I123" s="57"/>
    </row>
    <row r="124" spans="1:9" x14ac:dyDescent="0.25">
      <c r="A124" s="55" t="s">
        <v>141</v>
      </c>
      <c r="B124" s="55" t="s">
        <v>2279</v>
      </c>
      <c r="C124" s="55"/>
      <c r="D124" s="37" t="s">
        <v>2724</v>
      </c>
      <c r="E124" s="55">
        <v>1</v>
      </c>
      <c r="F124" s="37">
        <v>1.2</v>
      </c>
      <c r="G124" s="35">
        <v>2.2000000000000002</v>
      </c>
      <c r="H124" s="56" t="s">
        <v>2280</v>
      </c>
      <c r="I124" s="57"/>
    </row>
    <row r="125" spans="1:9" x14ac:dyDescent="0.25">
      <c r="A125" s="55" t="s">
        <v>142</v>
      </c>
      <c r="B125" s="55" t="s">
        <v>2279</v>
      </c>
      <c r="C125" s="55"/>
      <c r="D125" s="37" t="s">
        <v>2724</v>
      </c>
      <c r="E125" s="55">
        <v>1</v>
      </c>
      <c r="F125" s="37">
        <v>2.6</v>
      </c>
      <c r="G125" s="35">
        <v>3.6</v>
      </c>
      <c r="H125" s="56" t="s">
        <v>2280</v>
      </c>
      <c r="I125" s="57"/>
    </row>
    <row r="126" spans="1:9" x14ac:dyDescent="0.25">
      <c r="A126" s="55" t="s">
        <v>143</v>
      </c>
      <c r="B126" s="55" t="s">
        <v>2279</v>
      </c>
      <c r="C126" s="55"/>
      <c r="D126" s="37" t="s">
        <v>2723</v>
      </c>
      <c r="E126" s="55">
        <v>2</v>
      </c>
      <c r="F126" s="37">
        <v>1.8</v>
      </c>
      <c r="G126" s="35">
        <v>3.8</v>
      </c>
      <c r="H126" s="56" t="s">
        <v>2280</v>
      </c>
      <c r="I126" s="57"/>
    </row>
    <row r="127" spans="1:9" x14ac:dyDescent="0.25">
      <c r="A127" s="55" t="s">
        <v>2286</v>
      </c>
      <c r="B127" s="55" t="s">
        <v>2279</v>
      </c>
      <c r="C127" s="55"/>
      <c r="D127" s="37" t="s">
        <v>2724</v>
      </c>
      <c r="E127" s="55">
        <v>0</v>
      </c>
      <c r="F127" s="37">
        <v>0.9</v>
      </c>
      <c r="G127" s="35">
        <v>1.9</v>
      </c>
      <c r="H127" s="56" t="s">
        <v>2280</v>
      </c>
      <c r="I127" s="57"/>
    </row>
    <row r="128" spans="1:9" x14ac:dyDescent="0.25">
      <c r="A128" s="55" t="s">
        <v>144</v>
      </c>
      <c r="B128" s="55" t="s">
        <v>2279</v>
      </c>
      <c r="C128" s="55"/>
      <c r="D128" s="37" t="s">
        <v>2724</v>
      </c>
      <c r="E128" s="55">
        <v>3</v>
      </c>
      <c r="F128" s="37">
        <v>2.4</v>
      </c>
      <c r="G128" s="35">
        <v>3.4</v>
      </c>
      <c r="H128" s="56" t="s">
        <v>2280</v>
      </c>
      <c r="I128" s="57"/>
    </row>
    <row r="129" spans="1:9" x14ac:dyDescent="0.25">
      <c r="A129" s="55" t="s">
        <v>145</v>
      </c>
      <c r="B129" s="55" t="s">
        <v>2279</v>
      </c>
      <c r="C129" s="55"/>
      <c r="D129" s="37" t="s">
        <v>2724</v>
      </c>
      <c r="E129" s="55">
        <v>1</v>
      </c>
      <c r="F129" s="37">
        <v>2.2000000000000002</v>
      </c>
      <c r="G129" s="35">
        <v>3.2</v>
      </c>
      <c r="H129" s="56" t="s">
        <v>2280</v>
      </c>
      <c r="I129" s="57"/>
    </row>
    <row r="130" spans="1:9" x14ac:dyDescent="0.25">
      <c r="A130" s="55" t="s">
        <v>146</v>
      </c>
      <c r="B130" s="55" t="s">
        <v>2279</v>
      </c>
      <c r="C130" s="55"/>
      <c r="D130" s="37" t="s">
        <v>2723</v>
      </c>
      <c r="E130" s="55">
        <v>1</v>
      </c>
      <c r="F130" s="37">
        <v>2.4</v>
      </c>
      <c r="G130" s="35">
        <v>4.4000000000000004</v>
      </c>
      <c r="H130" s="56" t="s">
        <v>2289</v>
      </c>
      <c r="I130" s="57"/>
    </row>
    <row r="131" spans="1:9" x14ac:dyDescent="0.25">
      <c r="A131" s="55" t="s">
        <v>147</v>
      </c>
      <c r="B131" s="55" t="s">
        <v>2279</v>
      </c>
      <c r="C131" s="55"/>
      <c r="D131" s="37" t="s">
        <v>2724</v>
      </c>
      <c r="E131" s="55">
        <v>1</v>
      </c>
      <c r="F131" s="37">
        <v>1.5</v>
      </c>
      <c r="G131" s="35">
        <v>2.5</v>
      </c>
      <c r="H131" s="56" t="s">
        <v>2280</v>
      </c>
      <c r="I131" s="57"/>
    </row>
    <row r="132" spans="1:9" x14ac:dyDescent="0.25">
      <c r="A132" s="55" t="s">
        <v>148</v>
      </c>
      <c r="B132" s="55" t="s">
        <v>2279</v>
      </c>
      <c r="C132" s="55"/>
      <c r="D132" s="37" t="s">
        <v>2724</v>
      </c>
      <c r="E132" s="55">
        <v>1</v>
      </c>
      <c r="F132" s="37">
        <v>2</v>
      </c>
      <c r="G132" s="35">
        <v>3</v>
      </c>
      <c r="H132" s="56" t="s">
        <v>2280</v>
      </c>
      <c r="I132" s="57"/>
    </row>
    <row r="133" spans="1:9" x14ac:dyDescent="0.25">
      <c r="A133" s="55" t="s">
        <v>149</v>
      </c>
      <c r="B133" s="55" t="s">
        <v>2279</v>
      </c>
      <c r="C133" s="55"/>
      <c r="D133" s="37" t="s">
        <v>2724</v>
      </c>
      <c r="E133" s="55">
        <v>2</v>
      </c>
      <c r="F133" s="37">
        <v>2</v>
      </c>
      <c r="G133" s="35">
        <v>3</v>
      </c>
      <c r="H133" s="56" t="s">
        <v>2280</v>
      </c>
      <c r="I133" s="57"/>
    </row>
    <row r="134" spans="1:9" x14ac:dyDescent="0.25">
      <c r="A134" s="55" t="s">
        <v>150</v>
      </c>
      <c r="B134" s="55" t="s">
        <v>2283</v>
      </c>
      <c r="C134" s="55"/>
      <c r="D134" s="37" t="s">
        <v>2726</v>
      </c>
      <c r="E134" s="55">
        <v>3</v>
      </c>
      <c r="F134" s="37">
        <v>3.5</v>
      </c>
      <c r="G134" s="35">
        <v>6.5</v>
      </c>
      <c r="H134" s="56" t="s">
        <v>2291</v>
      </c>
      <c r="I134" s="57"/>
    </row>
    <row r="135" spans="1:9" x14ac:dyDescent="0.25">
      <c r="A135" s="55" t="s">
        <v>151</v>
      </c>
      <c r="B135" s="55" t="s">
        <v>2279</v>
      </c>
      <c r="C135" s="55"/>
      <c r="D135" s="37" t="s">
        <v>2724</v>
      </c>
      <c r="E135" s="55">
        <v>2</v>
      </c>
      <c r="F135" s="37">
        <v>2</v>
      </c>
      <c r="G135" s="35">
        <v>3</v>
      </c>
      <c r="H135" s="56" t="s">
        <v>2280</v>
      </c>
      <c r="I135" s="57"/>
    </row>
    <row r="136" spans="1:9" x14ac:dyDescent="0.25">
      <c r="A136" s="55" t="s">
        <v>152</v>
      </c>
      <c r="B136" s="55" t="s">
        <v>2279</v>
      </c>
      <c r="C136" s="55"/>
      <c r="D136" s="37" t="s">
        <v>2723</v>
      </c>
      <c r="E136" s="55">
        <v>1</v>
      </c>
      <c r="F136" s="37">
        <v>2.2999999999999998</v>
      </c>
      <c r="G136" s="35">
        <v>4.3</v>
      </c>
      <c r="H136" s="56" t="s">
        <v>2289</v>
      </c>
      <c r="I136" s="57"/>
    </row>
    <row r="137" spans="1:9" x14ac:dyDescent="0.25">
      <c r="A137" s="55" t="s">
        <v>153</v>
      </c>
      <c r="B137" s="55" t="s">
        <v>2279</v>
      </c>
      <c r="C137" s="55"/>
      <c r="D137" s="37" t="s">
        <v>2726</v>
      </c>
      <c r="E137" s="55">
        <v>4</v>
      </c>
      <c r="F137" s="37">
        <v>4</v>
      </c>
      <c r="G137" s="35">
        <v>7</v>
      </c>
      <c r="H137" s="56" t="s">
        <v>2291</v>
      </c>
      <c r="I137" s="57"/>
    </row>
    <row r="138" spans="1:9" x14ac:dyDescent="0.25">
      <c r="A138" s="55" t="s">
        <v>154</v>
      </c>
      <c r="B138" s="55" t="s">
        <v>2285</v>
      </c>
      <c r="C138" s="55"/>
      <c r="D138" s="37" t="s">
        <v>2724</v>
      </c>
      <c r="E138" s="55">
        <v>1</v>
      </c>
      <c r="F138" s="37">
        <v>1</v>
      </c>
      <c r="G138" s="35">
        <v>2</v>
      </c>
      <c r="H138" s="56" t="s">
        <v>2280</v>
      </c>
      <c r="I138" s="57"/>
    </row>
    <row r="139" spans="1:9" x14ac:dyDescent="0.25">
      <c r="A139" s="55" t="s">
        <v>155</v>
      </c>
      <c r="B139" s="55" t="s">
        <v>2279</v>
      </c>
      <c r="C139" s="55"/>
      <c r="D139" s="37" t="s">
        <v>2723</v>
      </c>
      <c r="E139" s="55">
        <v>1</v>
      </c>
      <c r="F139" s="37">
        <v>2.8</v>
      </c>
      <c r="G139" s="35">
        <v>4.8</v>
      </c>
      <c r="H139" s="56" t="s">
        <v>2289</v>
      </c>
      <c r="I139" s="57"/>
    </row>
    <row r="140" spans="1:9" x14ac:dyDescent="0.25">
      <c r="A140" s="55" t="s">
        <v>156</v>
      </c>
      <c r="B140" s="55" t="s">
        <v>2279</v>
      </c>
      <c r="C140" s="55"/>
      <c r="D140" s="37" t="s">
        <v>2726</v>
      </c>
      <c r="E140" s="55">
        <v>4</v>
      </c>
      <c r="F140" s="37">
        <v>3.6</v>
      </c>
      <c r="G140" s="35">
        <v>6.6</v>
      </c>
      <c r="H140" s="56" t="s">
        <v>2291</v>
      </c>
      <c r="I140" s="57"/>
    </row>
    <row r="141" spans="1:9" x14ac:dyDescent="0.25">
      <c r="A141" s="55" t="s">
        <v>157</v>
      </c>
      <c r="B141" s="55" t="s">
        <v>2279</v>
      </c>
      <c r="C141" s="55"/>
      <c r="D141" s="37" t="s">
        <v>2723</v>
      </c>
      <c r="E141" s="55">
        <v>2</v>
      </c>
      <c r="F141" s="37">
        <v>2.8</v>
      </c>
      <c r="G141" s="35">
        <v>4.8</v>
      </c>
      <c r="H141" s="56" t="s">
        <v>2289</v>
      </c>
      <c r="I141" s="57"/>
    </row>
    <row r="142" spans="1:9" x14ac:dyDescent="0.25">
      <c r="A142" s="55" t="s">
        <v>158</v>
      </c>
      <c r="B142" s="55" t="s">
        <v>2279</v>
      </c>
      <c r="C142" s="55"/>
      <c r="D142" s="37" t="s">
        <v>2726</v>
      </c>
      <c r="E142" s="55">
        <v>4</v>
      </c>
      <c r="F142" s="37">
        <v>3.8</v>
      </c>
      <c r="G142" s="35">
        <v>6.8</v>
      </c>
      <c r="H142" s="56" t="s">
        <v>2291</v>
      </c>
      <c r="I142" s="57"/>
    </row>
    <row r="143" spans="1:9" x14ac:dyDescent="0.25">
      <c r="A143" s="55" t="s">
        <v>159</v>
      </c>
      <c r="B143" s="55" t="s">
        <v>2285</v>
      </c>
      <c r="C143" s="55"/>
      <c r="D143" s="37" t="s">
        <v>2724</v>
      </c>
      <c r="E143" s="55">
        <v>1</v>
      </c>
      <c r="F143" s="37">
        <v>2.2999999999999998</v>
      </c>
      <c r="G143" s="35">
        <v>3.3</v>
      </c>
      <c r="H143" s="56" t="s">
        <v>2280</v>
      </c>
      <c r="I143" s="57"/>
    </row>
    <row r="144" spans="1:9" x14ac:dyDescent="0.25">
      <c r="A144" s="55" t="s">
        <v>160</v>
      </c>
      <c r="B144" s="55" t="s">
        <v>2279</v>
      </c>
      <c r="C144" s="55"/>
      <c r="D144" s="37" t="s">
        <v>2726</v>
      </c>
      <c r="E144" s="55">
        <v>2</v>
      </c>
      <c r="F144" s="37">
        <v>3.8</v>
      </c>
      <c r="G144" s="35">
        <v>6.8</v>
      </c>
      <c r="H144" s="56" t="s">
        <v>2291</v>
      </c>
      <c r="I144" s="57"/>
    </row>
    <row r="145" spans="1:9" x14ac:dyDescent="0.25">
      <c r="A145" s="55" t="s">
        <v>161</v>
      </c>
      <c r="B145" s="55" t="s">
        <v>2281</v>
      </c>
      <c r="C145" s="55"/>
      <c r="D145" s="37" t="s">
        <v>2726</v>
      </c>
      <c r="E145" s="55">
        <v>2</v>
      </c>
      <c r="F145" s="37">
        <v>2.4</v>
      </c>
      <c r="G145" s="35">
        <v>5.4</v>
      </c>
      <c r="H145" s="56" t="s">
        <v>2289</v>
      </c>
      <c r="I145" s="57"/>
    </row>
    <row r="146" spans="1:9" x14ac:dyDescent="0.25">
      <c r="A146" s="55" t="s">
        <v>162</v>
      </c>
      <c r="B146" s="55" t="s">
        <v>2285</v>
      </c>
      <c r="C146" s="55"/>
      <c r="D146" s="37" t="s">
        <v>2724</v>
      </c>
      <c r="E146" s="55">
        <v>1</v>
      </c>
      <c r="F146" s="37">
        <v>1.8</v>
      </c>
      <c r="G146" s="35">
        <v>2.8</v>
      </c>
      <c r="H146" s="56" t="s">
        <v>2280</v>
      </c>
      <c r="I146" s="57"/>
    </row>
    <row r="147" spans="1:9" x14ac:dyDescent="0.25">
      <c r="A147" s="55" t="s">
        <v>163</v>
      </c>
      <c r="B147" s="55" t="s">
        <v>2285</v>
      </c>
      <c r="C147" s="55"/>
      <c r="D147" s="37" t="s">
        <v>2724</v>
      </c>
      <c r="E147" s="55">
        <v>1</v>
      </c>
      <c r="F147" s="37">
        <v>3.1</v>
      </c>
      <c r="G147" s="35">
        <v>4.0999999999999996</v>
      </c>
      <c r="H147" s="56" t="s">
        <v>2289</v>
      </c>
      <c r="I147" s="57"/>
    </row>
    <row r="148" spans="1:9" x14ac:dyDescent="0.25">
      <c r="A148" s="55" t="s">
        <v>164</v>
      </c>
      <c r="B148" s="55" t="s">
        <v>2285</v>
      </c>
      <c r="C148" s="55"/>
      <c r="D148" s="37" t="s">
        <v>2724</v>
      </c>
      <c r="E148" s="55">
        <v>1</v>
      </c>
      <c r="F148" s="37">
        <v>1.2</v>
      </c>
      <c r="G148" s="35">
        <v>2.2000000000000002</v>
      </c>
      <c r="H148" s="56" t="s">
        <v>2280</v>
      </c>
      <c r="I148" s="57"/>
    </row>
    <row r="149" spans="1:9" x14ac:dyDescent="0.25">
      <c r="A149" s="55" t="s">
        <v>165</v>
      </c>
      <c r="B149" s="55" t="s">
        <v>2285</v>
      </c>
      <c r="C149" s="55"/>
      <c r="D149" s="37" t="s">
        <v>2723</v>
      </c>
      <c r="E149" s="55">
        <v>1</v>
      </c>
      <c r="F149" s="37">
        <v>2.2999999999999998</v>
      </c>
      <c r="G149" s="35">
        <v>4.3</v>
      </c>
      <c r="H149" s="56" t="s">
        <v>2289</v>
      </c>
      <c r="I149" s="57"/>
    </row>
    <row r="150" spans="1:9" x14ac:dyDescent="0.25">
      <c r="A150" s="55" t="s">
        <v>166</v>
      </c>
      <c r="B150" s="55" t="s">
        <v>2285</v>
      </c>
      <c r="C150" s="55"/>
      <c r="D150" s="37" t="s">
        <v>2724</v>
      </c>
      <c r="E150" s="55">
        <v>1</v>
      </c>
      <c r="F150" s="37">
        <v>2.4</v>
      </c>
      <c r="G150" s="35">
        <v>3.4</v>
      </c>
      <c r="H150" s="56" t="s">
        <v>2280</v>
      </c>
      <c r="I150" s="57"/>
    </row>
    <row r="151" spans="1:9" x14ac:dyDescent="0.25">
      <c r="A151" s="55" t="s">
        <v>167</v>
      </c>
      <c r="B151" s="55" t="s">
        <v>2285</v>
      </c>
      <c r="C151" s="55"/>
      <c r="D151" s="37" t="s">
        <v>2724</v>
      </c>
      <c r="E151" s="55">
        <v>1</v>
      </c>
      <c r="F151" s="37">
        <v>2.2000000000000002</v>
      </c>
      <c r="G151" s="35">
        <v>3.2</v>
      </c>
      <c r="H151" s="56" t="s">
        <v>2280</v>
      </c>
      <c r="I151" s="57"/>
    </row>
    <row r="152" spans="1:9" x14ac:dyDescent="0.25">
      <c r="A152" s="55" t="s">
        <v>168</v>
      </c>
      <c r="B152" s="55" t="s">
        <v>2285</v>
      </c>
      <c r="C152" s="55"/>
      <c r="D152" s="37" t="s">
        <v>2724</v>
      </c>
      <c r="E152" s="55">
        <v>1</v>
      </c>
      <c r="F152" s="37">
        <v>1.8</v>
      </c>
      <c r="G152" s="35">
        <v>2.8</v>
      </c>
      <c r="H152" s="56" t="s">
        <v>2280</v>
      </c>
      <c r="I152" s="57"/>
    </row>
    <row r="153" spans="1:9" x14ac:dyDescent="0.25">
      <c r="A153" s="55" t="s">
        <v>169</v>
      </c>
      <c r="B153" s="55" t="s">
        <v>2285</v>
      </c>
      <c r="C153" s="55"/>
      <c r="D153" s="37" t="s">
        <v>2723</v>
      </c>
      <c r="E153" s="55">
        <v>1</v>
      </c>
      <c r="F153" s="37">
        <v>3.3</v>
      </c>
      <c r="G153" s="35">
        <v>5.3</v>
      </c>
      <c r="H153" s="56" t="s">
        <v>2289</v>
      </c>
      <c r="I153" s="57"/>
    </row>
    <row r="154" spans="1:9" x14ac:dyDescent="0.25">
      <c r="A154" s="55" t="s">
        <v>170</v>
      </c>
      <c r="B154" s="55" t="s">
        <v>2279</v>
      </c>
      <c r="C154" s="55"/>
      <c r="D154" s="37" t="s">
        <v>2724</v>
      </c>
      <c r="E154" s="55">
        <v>1</v>
      </c>
      <c r="F154" s="37">
        <v>1</v>
      </c>
      <c r="G154" s="35">
        <v>2</v>
      </c>
      <c r="H154" s="56" t="s">
        <v>2280</v>
      </c>
      <c r="I154" s="57"/>
    </row>
    <row r="155" spans="1:9" x14ac:dyDescent="0.25">
      <c r="A155" s="55" t="s">
        <v>171</v>
      </c>
      <c r="B155" s="55" t="s">
        <v>2279</v>
      </c>
      <c r="C155" s="55"/>
      <c r="D155" s="37" t="s">
        <v>2724</v>
      </c>
      <c r="E155" s="55">
        <v>1</v>
      </c>
      <c r="F155" s="37">
        <v>2.2000000000000002</v>
      </c>
      <c r="G155" s="35">
        <v>3.2</v>
      </c>
      <c r="H155" s="56" t="s">
        <v>2280</v>
      </c>
      <c r="I155" s="57"/>
    </row>
    <row r="156" spans="1:9" x14ac:dyDescent="0.25">
      <c r="A156" s="55" t="s">
        <v>172</v>
      </c>
      <c r="B156" s="55" t="s">
        <v>2281</v>
      </c>
      <c r="C156" s="55"/>
      <c r="D156" s="37" t="s">
        <v>2725</v>
      </c>
      <c r="E156" s="55">
        <v>4</v>
      </c>
      <c r="F156" s="37">
        <v>4</v>
      </c>
      <c r="G156" s="35">
        <v>8</v>
      </c>
      <c r="H156" s="56" t="s">
        <v>2290</v>
      </c>
      <c r="I156" s="57" t="s">
        <v>2277</v>
      </c>
    </row>
    <row r="157" spans="1:9" x14ac:dyDescent="0.25">
      <c r="A157" s="55" t="s">
        <v>173</v>
      </c>
      <c r="B157" s="55" t="s">
        <v>2279</v>
      </c>
      <c r="C157" s="55"/>
      <c r="D157" s="37" t="s">
        <v>2723</v>
      </c>
      <c r="E157" s="55">
        <v>1</v>
      </c>
      <c r="F157" s="37">
        <v>1.7</v>
      </c>
      <c r="G157" s="35">
        <v>3.7</v>
      </c>
      <c r="H157" s="56" t="s">
        <v>2280</v>
      </c>
      <c r="I157" s="57"/>
    </row>
    <row r="158" spans="1:9" x14ac:dyDescent="0.25">
      <c r="A158" s="55" t="s">
        <v>174</v>
      </c>
      <c r="B158" s="55" t="s">
        <v>2279</v>
      </c>
      <c r="C158" s="55"/>
      <c r="D158" s="37" t="s">
        <v>2723</v>
      </c>
      <c r="E158" s="55">
        <v>1</v>
      </c>
      <c r="F158" s="37">
        <v>1.8</v>
      </c>
      <c r="G158" s="35">
        <v>3.8</v>
      </c>
      <c r="H158" s="56" t="s">
        <v>2280</v>
      </c>
      <c r="I158" s="57"/>
    </row>
    <row r="159" spans="1:9" x14ac:dyDescent="0.25">
      <c r="A159" s="55" t="s">
        <v>175</v>
      </c>
      <c r="B159" s="55" t="s">
        <v>2279</v>
      </c>
      <c r="C159" s="55"/>
      <c r="D159" s="37" t="s">
        <v>2723</v>
      </c>
      <c r="E159" s="55">
        <v>2</v>
      </c>
      <c r="F159" s="37">
        <v>2.5</v>
      </c>
      <c r="G159" s="35">
        <v>4.5</v>
      </c>
      <c r="H159" s="56" t="s">
        <v>2289</v>
      </c>
      <c r="I159" s="57"/>
    </row>
    <row r="160" spans="1:9" x14ac:dyDescent="0.25">
      <c r="A160" s="55" t="s">
        <v>176</v>
      </c>
      <c r="B160" s="55" t="s">
        <v>2281</v>
      </c>
      <c r="C160" s="55"/>
      <c r="D160" s="37" t="s">
        <v>2723</v>
      </c>
      <c r="E160" s="55">
        <v>1</v>
      </c>
      <c r="F160" s="37">
        <v>3.2</v>
      </c>
      <c r="G160" s="35">
        <v>5.2</v>
      </c>
      <c r="H160" s="56" t="s">
        <v>2289</v>
      </c>
      <c r="I160" s="57"/>
    </row>
    <row r="161" spans="1:9" x14ac:dyDescent="0.25">
      <c r="A161" s="55" t="s">
        <v>177</v>
      </c>
      <c r="B161" s="55" t="s">
        <v>2281</v>
      </c>
      <c r="C161" s="55"/>
      <c r="D161" s="37" t="s">
        <v>2725</v>
      </c>
      <c r="E161" s="55">
        <v>2</v>
      </c>
      <c r="F161" s="37">
        <v>3.2</v>
      </c>
      <c r="G161" s="35">
        <v>7.2</v>
      </c>
      <c r="H161" s="56" t="s">
        <v>2290</v>
      </c>
      <c r="I161" s="57" t="s">
        <v>2277</v>
      </c>
    </row>
    <row r="162" spans="1:9" x14ac:dyDescent="0.25">
      <c r="A162" s="55" t="s">
        <v>178</v>
      </c>
      <c r="B162" s="55" t="s">
        <v>2279</v>
      </c>
      <c r="C162" s="55"/>
      <c r="D162" s="37" t="s">
        <v>2724</v>
      </c>
      <c r="E162" s="55">
        <v>1</v>
      </c>
      <c r="F162" s="37">
        <v>1.4</v>
      </c>
      <c r="G162" s="35">
        <v>2.4</v>
      </c>
      <c r="H162" s="56" t="s">
        <v>2280</v>
      </c>
      <c r="I162" s="57"/>
    </row>
    <row r="163" spans="1:9" x14ac:dyDescent="0.25">
      <c r="A163" s="55" t="s">
        <v>179</v>
      </c>
      <c r="B163" s="55" t="s">
        <v>2283</v>
      </c>
      <c r="C163" s="55"/>
      <c r="D163" s="37" t="s">
        <v>2723</v>
      </c>
      <c r="E163" s="55">
        <v>3</v>
      </c>
      <c r="F163" s="37">
        <v>3.2</v>
      </c>
      <c r="G163" s="35">
        <v>5.2</v>
      </c>
      <c r="H163" s="56" t="s">
        <v>2289</v>
      </c>
      <c r="I163" s="57"/>
    </row>
    <row r="164" spans="1:9" x14ac:dyDescent="0.25">
      <c r="A164" s="55" t="s">
        <v>180</v>
      </c>
      <c r="B164" s="55" t="s">
        <v>2279</v>
      </c>
      <c r="C164" s="55"/>
      <c r="D164" s="37" t="s">
        <v>2724</v>
      </c>
      <c r="E164" s="55">
        <v>1</v>
      </c>
      <c r="F164" s="37">
        <v>2.5</v>
      </c>
      <c r="G164" s="35">
        <v>3.5</v>
      </c>
      <c r="H164" s="56" t="s">
        <v>2280</v>
      </c>
      <c r="I164" s="57"/>
    </row>
    <row r="165" spans="1:9" x14ac:dyDescent="0.25">
      <c r="A165" s="55" t="s">
        <v>181</v>
      </c>
      <c r="B165" s="55" t="s">
        <v>2281</v>
      </c>
      <c r="C165" s="55"/>
      <c r="D165" s="37" t="s">
        <v>2724</v>
      </c>
      <c r="E165" s="55">
        <v>1</v>
      </c>
      <c r="F165" s="37">
        <v>1.8</v>
      </c>
      <c r="G165" s="35">
        <v>2.8</v>
      </c>
      <c r="H165" s="56" t="s">
        <v>2280</v>
      </c>
      <c r="I165" s="57"/>
    </row>
    <row r="166" spans="1:9" x14ac:dyDescent="0.25">
      <c r="A166" s="55" t="s">
        <v>182</v>
      </c>
      <c r="B166" s="55" t="s">
        <v>2279</v>
      </c>
      <c r="C166" s="55"/>
      <c r="D166" s="37" t="s">
        <v>2724</v>
      </c>
      <c r="E166" s="55">
        <v>1</v>
      </c>
      <c r="F166" s="37">
        <v>1</v>
      </c>
      <c r="G166" s="35">
        <v>2</v>
      </c>
      <c r="H166" s="56" t="s">
        <v>2280</v>
      </c>
      <c r="I166" s="57"/>
    </row>
    <row r="167" spans="1:9" x14ac:dyDescent="0.25">
      <c r="A167" s="55" t="s">
        <v>183</v>
      </c>
      <c r="B167" s="55" t="s">
        <v>2283</v>
      </c>
      <c r="C167" s="55" t="s">
        <v>2282</v>
      </c>
      <c r="D167" s="37" t="s">
        <v>2724</v>
      </c>
      <c r="E167" s="55">
        <v>1</v>
      </c>
      <c r="F167" s="37">
        <v>1.4</v>
      </c>
      <c r="G167" s="35">
        <v>2.4</v>
      </c>
      <c r="H167" s="56" t="s">
        <v>2280</v>
      </c>
      <c r="I167" s="57"/>
    </row>
    <row r="168" spans="1:9" x14ac:dyDescent="0.25">
      <c r="A168" s="55" t="s">
        <v>184</v>
      </c>
      <c r="B168" s="55" t="s">
        <v>2283</v>
      </c>
      <c r="C168" s="55" t="s">
        <v>2282</v>
      </c>
      <c r="D168" s="37" t="s">
        <v>2724</v>
      </c>
      <c r="E168" s="55">
        <v>1</v>
      </c>
      <c r="F168" s="37">
        <v>2.5</v>
      </c>
      <c r="G168" s="35">
        <v>3.5</v>
      </c>
      <c r="H168" s="56" t="s">
        <v>2280</v>
      </c>
      <c r="I168" s="57"/>
    </row>
    <row r="169" spans="1:9" x14ac:dyDescent="0.25">
      <c r="A169" s="55" t="s">
        <v>185</v>
      </c>
      <c r="B169" s="55" t="s">
        <v>2279</v>
      </c>
      <c r="C169" s="55"/>
      <c r="D169" s="37" t="s">
        <v>2724</v>
      </c>
      <c r="E169" s="55">
        <v>1</v>
      </c>
      <c r="F169" s="37">
        <v>2.1</v>
      </c>
      <c r="G169" s="35">
        <v>3.1</v>
      </c>
      <c r="H169" s="56" t="s">
        <v>2280</v>
      </c>
      <c r="I169" s="57"/>
    </row>
    <row r="170" spans="1:9" x14ac:dyDescent="0.25">
      <c r="A170" s="55" t="s">
        <v>186</v>
      </c>
      <c r="B170" s="55" t="s">
        <v>2281</v>
      </c>
      <c r="C170" s="55"/>
      <c r="D170" s="37" t="s">
        <v>2723</v>
      </c>
      <c r="E170" s="55">
        <v>2</v>
      </c>
      <c r="F170" s="37">
        <v>2.7</v>
      </c>
      <c r="G170" s="35">
        <v>4.7</v>
      </c>
      <c r="H170" s="56" t="s">
        <v>2289</v>
      </c>
      <c r="I170" s="57"/>
    </row>
    <row r="171" spans="1:9" x14ac:dyDescent="0.25">
      <c r="A171" s="55" t="s">
        <v>187</v>
      </c>
      <c r="B171" s="55" t="s">
        <v>2279</v>
      </c>
      <c r="C171" s="55"/>
      <c r="D171" s="37" t="s">
        <v>2726</v>
      </c>
      <c r="E171" s="55">
        <v>1</v>
      </c>
      <c r="F171" s="37">
        <v>2.1</v>
      </c>
      <c r="G171" s="35">
        <v>5.0999999999999996</v>
      </c>
      <c r="H171" s="56" t="s">
        <v>2289</v>
      </c>
      <c r="I171" s="57"/>
    </row>
    <row r="172" spans="1:9" x14ac:dyDescent="0.25">
      <c r="A172" s="55" t="s">
        <v>188</v>
      </c>
      <c r="B172" s="55" t="s">
        <v>2279</v>
      </c>
      <c r="C172" s="55"/>
      <c r="D172" s="37" t="s">
        <v>2723</v>
      </c>
      <c r="E172" s="55">
        <v>1</v>
      </c>
      <c r="F172" s="37">
        <v>1.4</v>
      </c>
      <c r="G172" s="35">
        <v>3.4</v>
      </c>
      <c r="H172" s="56" t="s">
        <v>2280</v>
      </c>
      <c r="I172" s="57"/>
    </row>
    <row r="173" spans="1:9" x14ac:dyDescent="0.25">
      <c r="A173" s="55" t="s">
        <v>189</v>
      </c>
      <c r="B173" s="55" t="s">
        <v>2279</v>
      </c>
      <c r="C173" s="55"/>
      <c r="D173" s="37" t="s">
        <v>2724</v>
      </c>
      <c r="E173" s="55">
        <v>1</v>
      </c>
      <c r="F173" s="37">
        <v>1.9</v>
      </c>
      <c r="G173" s="35">
        <v>2.9</v>
      </c>
      <c r="H173" s="56" t="s">
        <v>2280</v>
      </c>
      <c r="I173" s="57"/>
    </row>
    <row r="174" spans="1:9" x14ac:dyDescent="0.25">
      <c r="A174" s="55" t="s">
        <v>190</v>
      </c>
      <c r="B174" s="55" t="s">
        <v>2284</v>
      </c>
      <c r="C174" s="55" t="s">
        <v>2282</v>
      </c>
      <c r="D174" s="37" t="s">
        <v>2724</v>
      </c>
      <c r="E174" s="55">
        <v>1</v>
      </c>
      <c r="F174" s="37">
        <v>1.9</v>
      </c>
      <c r="G174" s="35">
        <v>2.9</v>
      </c>
      <c r="H174" s="56" t="s">
        <v>2280</v>
      </c>
      <c r="I174" s="57"/>
    </row>
    <row r="175" spans="1:9" x14ac:dyDescent="0.25">
      <c r="A175" s="55" t="s">
        <v>191</v>
      </c>
      <c r="B175" s="55" t="s">
        <v>2279</v>
      </c>
      <c r="C175" s="55"/>
      <c r="D175" s="37" t="s">
        <v>2723</v>
      </c>
      <c r="E175" s="55">
        <v>1</v>
      </c>
      <c r="F175" s="37">
        <v>1.8</v>
      </c>
      <c r="G175" s="35">
        <v>3.8</v>
      </c>
      <c r="H175" s="56" t="s">
        <v>2280</v>
      </c>
      <c r="I175" s="57"/>
    </row>
    <row r="176" spans="1:9" x14ac:dyDescent="0.25">
      <c r="A176" s="55" t="s">
        <v>192</v>
      </c>
      <c r="B176" s="55" t="s">
        <v>2279</v>
      </c>
      <c r="C176" s="55"/>
      <c r="D176" s="37" t="s">
        <v>2723</v>
      </c>
      <c r="E176" s="55">
        <v>1</v>
      </c>
      <c r="F176" s="37">
        <v>2.2999999999999998</v>
      </c>
      <c r="G176" s="35">
        <v>4.3</v>
      </c>
      <c r="H176" s="56" t="s">
        <v>2289</v>
      </c>
      <c r="I176" s="57"/>
    </row>
    <row r="177" spans="1:9" x14ac:dyDescent="0.25">
      <c r="A177" s="55" t="s">
        <v>193</v>
      </c>
      <c r="B177" s="55" t="s">
        <v>2281</v>
      </c>
      <c r="C177" s="55"/>
      <c r="D177" s="37" t="s">
        <v>2725</v>
      </c>
      <c r="E177" s="55">
        <v>3</v>
      </c>
      <c r="F177" s="37">
        <v>3.5</v>
      </c>
      <c r="G177" s="35">
        <v>7.5</v>
      </c>
      <c r="H177" s="56" t="s">
        <v>2290</v>
      </c>
      <c r="I177" s="57" t="s">
        <v>2277</v>
      </c>
    </row>
    <row r="178" spans="1:9" x14ac:dyDescent="0.25">
      <c r="A178" s="55" t="s">
        <v>194</v>
      </c>
      <c r="B178" s="55" t="s">
        <v>2279</v>
      </c>
      <c r="C178" s="55"/>
      <c r="D178" s="37" t="s">
        <v>2726</v>
      </c>
      <c r="E178" s="55">
        <v>3</v>
      </c>
      <c r="F178" s="37">
        <v>3.3</v>
      </c>
      <c r="G178" s="35">
        <v>6.3</v>
      </c>
      <c r="H178" s="56" t="s">
        <v>2291</v>
      </c>
      <c r="I178" s="57"/>
    </row>
    <row r="179" spans="1:9" x14ac:dyDescent="0.25">
      <c r="A179" s="55" t="s">
        <v>195</v>
      </c>
      <c r="B179" s="55" t="s">
        <v>2279</v>
      </c>
      <c r="C179" s="55"/>
      <c r="D179" s="37" t="s">
        <v>2723</v>
      </c>
      <c r="E179" s="55">
        <v>1</v>
      </c>
      <c r="F179" s="37">
        <v>2.4</v>
      </c>
      <c r="G179" s="35">
        <v>4.4000000000000004</v>
      </c>
      <c r="H179" s="56" t="s">
        <v>2289</v>
      </c>
      <c r="I179" s="57"/>
    </row>
    <row r="180" spans="1:9" x14ac:dyDescent="0.25">
      <c r="A180" s="55" t="s">
        <v>196</v>
      </c>
      <c r="B180" s="55" t="s">
        <v>2279</v>
      </c>
      <c r="C180" s="55"/>
      <c r="D180" s="37" t="s">
        <v>2723</v>
      </c>
      <c r="E180" s="55">
        <v>1</v>
      </c>
      <c r="F180" s="37">
        <v>2.2999999999999998</v>
      </c>
      <c r="G180" s="35">
        <v>4.3</v>
      </c>
      <c r="H180" s="56" t="s">
        <v>2289</v>
      </c>
      <c r="I180" s="57"/>
    </row>
    <row r="181" spans="1:9" x14ac:dyDescent="0.25">
      <c r="A181" s="55" t="s">
        <v>197</v>
      </c>
      <c r="B181" s="55" t="s">
        <v>2283</v>
      </c>
      <c r="C181" s="55"/>
      <c r="D181" s="37" t="s">
        <v>2724</v>
      </c>
      <c r="E181" s="55">
        <v>1</v>
      </c>
      <c r="F181" s="37">
        <v>1.8</v>
      </c>
      <c r="G181" s="35">
        <v>2.8</v>
      </c>
      <c r="H181" s="56" t="s">
        <v>2280</v>
      </c>
      <c r="I181" s="57"/>
    </row>
    <row r="182" spans="1:9" x14ac:dyDescent="0.25">
      <c r="A182" s="55" t="s">
        <v>198</v>
      </c>
      <c r="B182" s="55" t="s">
        <v>2279</v>
      </c>
      <c r="C182" s="55"/>
      <c r="D182" s="37" t="s">
        <v>2723</v>
      </c>
      <c r="E182" s="55">
        <v>2</v>
      </c>
      <c r="F182" s="37">
        <v>1.9</v>
      </c>
      <c r="G182" s="35">
        <v>3.9</v>
      </c>
      <c r="H182" s="56" t="s">
        <v>2280</v>
      </c>
      <c r="I182" s="57"/>
    </row>
    <row r="183" spans="1:9" x14ac:dyDescent="0.25">
      <c r="A183" s="55" t="s">
        <v>199</v>
      </c>
      <c r="B183" s="55" t="s">
        <v>2279</v>
      </c>
      <c r="C183" s="55"/>
      <c r="D183" s="37" t="s">
        <v>2726</v>
      </c>
      <c r="E183" s="55">
        <v>3</v>
      </c>
      <c r="F183" s="37">
        <v>3.7</v>
      </c>
      <c r="G183" s="35">
        <v>6.7</v>
      </c>
      <c r="H183" s="56" t="s">
        <v>2291</v>
      </c>
      <c r="I183" s="57"/>
    </row>
    <row r="184" spans="1:9" x14ac:dyDescent="0.25">
      <c r="A184" s="55" t="s">
        <v>200</v>
      </c>
      <c r="B184" s="55" t="s">
        <v>2279</v>
      </c>
      <c r="C184" s="55"/>
      <c r="D184" s="37" t="s">
        <v>2723</v>
      </c>
      <c r="E184" s="55">
        <v>2</v>
      </c>
      <c r="F184" s="37">
        <v>1.8</v>
      </c>
      <c r="G184" s="35">
        <v>3.8</v>
      </c>
      <c r="H184" s="56" t="s">
        <v>2280</v>
      </c>
      <c r="I184" s="57"/>
    </row>
    <row r="185" spans="1:9" x14ac:dyDescent="0.25">
      <c r="A185" s="55" t="s">
        <v>201</v>
      </c>
      <c r="B185" s="55" t="s">
        <v>2279</v>
      </c>
      <c r="C185" s="55"/>
      <c r="D185" s="37" t="s">
        <v>2723</v>
      </c>
      <c r="E185" s="55">
        <v>3</v>
      </c>
      <c r="F185" s="37">
        <v>2.7</v>
      </c>
      <c r="G185" s="35">
        <v>4.7</v>
      </c>
      <c r="H185" s="56" t="s">
        <v>2289</v>
      </c>
      <c r="I185" s="57"/>
    </row>
    <row r="186" spans="1:9" x14ac:dyDescent="0.25">
      <c r="A186" s="55" t="s">
        <v>202</v>
      </c>
      <c r="B186" s="55" t="s">
        <v>2279</v>
      </c>
      <c r="C186" s="55"/>
      <c r="D186" s="37" t="s">
        <v>2723</v>
      </c>
      <c r="E186" s="55">
        <v>2</v>
      </c>
      <c r="F186" s="37">
        <v>2.4</v>
      </c>
      <c r="G186" s="35">
        <v>4.4000000000000004</v>
      </c>
      <c r="H186" s="56" t="s">
        <v>2289</v>
      </c>
      <c r="I186" s="57"/>
    </row>
    <row r="187" spans="1:9" x14ac:dyDescent="0.25">
      <c r="A187" s="55" t="s">
        <v>203</v>
      </c>
      <c r="B187" s="55" t="s">
        <v>2279</v>
      </c>
      <c r="C187" s="55"/>
      <c r="D187" s="37" t="s">
        <v>2726</v>
      </c>
      <c r="E187" s="55">
        <v>1</v>
      </c>
      <c r="F187" s="37">
        <v>2.7</v>
      </c>
      <c r="G187" s="35">
        <v>5.7</v>
      </c>
      <c r="H187" s="56" t="s">
        <v>2289</v>
      </c>
      <c r="I187" s="57"/>
    </row>
    <row r="188" spans="1:9" x14ac:dyDescent="0.25">
      <c r="A188" s="55" t="s">
        <v>204</v>
      </c>
      <c r="B188" s="55" t="s">
        <v>2279</v>
      </c>
      <c r="C188" s="55"/>
      <c r="D188" s="37" t="s">
        <v>2724</v>
      </c>
      <c r="E188" s="55">
        <v>1</v>
      </c>
      <c r="F188" s="37">
        <v>2.2999999999999998</v>
      </c>
      <c r="G188" s="35">
        <v>3.3</v>
      </c>
      <c r="H188" s="56" t="s">
        <v>2280</v>
      </c>
      <c r="I188" s="57"/>
    </row>
    <row r="189" spans="1:9" x14ac:dyDescent="0.25">
      <c r="A189" s="55" t="s">
        <v>205</v>
      </c>
      <c r="B189" s="55" t="s">
        <v>2285</v>
      </c>
      <c r="C189" s="55"/>
      <c r="D189" s="37" t="s">
        <v>2724</v>
      </c>
      <c r="E189" s="55">
        <v>1</v>
      </c>
      <c r="F189" s="37">
        <v>1</v>
      </c>
      <c r="G189" s="35">
        <v>2</v>
      </c>
      <c r="H189" s="56" t="s">
        <v>2280</v>
      </c>
      <c r="I189" s="57"/>
    </row>
    <row r="190" spans="1:9" x14ac:dyDescent="0.25">
      <c r="A190" s="55" t="s">
        <v>206</v>
      </c>
      <c r="B190" s="55" t="s">
        <v>2279</v>
      </c>
      <c r="C190" s="55"/>
      <c r="D190" s="37" t="s">
        <v>2723</v>
      </c>
      <c r="E190" s="55">
        <v>2</v>
      </c>
      <c r="F190" s="37">
        <v>2.2999999999999998</v>
      </c>
      <c r="G190" s="35">
        <v>4.3</v>
      </c>
      <c r="H190" s="56" t="s">
        <v>2289</v>
      </c>
      <c r="I190" s="57"/>
    </row>
    <row r="191" spans="1:9" x14ac:dyDescent="0.25">
      <c r="A191" s="55" t="s">
        <v>207</v>
      </c>
      <c r="B191" s="55" t="s">
        <v>2279</v>
      </c>
      <c r="C191" s="55"/>
      <c r="D191" s="37" t="s">
        <v>2723</v>
      </c>
      <c r="E191" s="55">
        <v>3</v>
      </c>
      <c r="F191" s="37">
        <v>3.2</v>
      </c>
      <c r="G191" s="35">
        <v>5.2</v>
      </c>
      <c r="H191" s="56" t="s">
        <v>2289</v>
      </c>
      <c r="I191" s="57"/>
    </row>
    <row r="192" spans="1:9" x14ac:dyDescent="0.25">
      <c r="A192" s="55" t="s">
        <v>210</v>
      </c>
      <c r="B192" s="55" t="s">
        <v>2281</v>
      </c>
      <c r="C192" s="55"/>
      <c r="D192" s="37" t="s">
        <v>2726</v>
      </c>
      <c r="E192" s="55">
        <v>2</v>
      </c>
      <c r="F192" s="37">
        <v>2.9</v>
      </c>
      <c r="G192" s="35">
        <v>5.9</v>
      </c>
      <c r="H192" s="56" t="s">
        <v>2289</v>
      </c>
      <c r="I192" s="57"/>
    </row>
    <row r="193" spans="1:9" x14ac:dyDescent="0.25">
      <c r="A193" s="55" t="s">
        <v>211</v>
      </c>
      <c r="B193" s="55" t="s">
        <v>2279</v>
      </c>
      <c r="C193" s="55"/>
      <c r="D193" s="37" t="s">
        <v>2724</v>
      </c>
      <c r="E193" s="55">
        <v>1</v>
      </c>
      <c r="F193" s="37">
        <v>1.7</v>
      </c>
      <c r="G193" s="35">
        <v>2.7</v>
      </c>
      <c r="H193" s="56" t="s">
        <v>2280</v>
      </c>
      <c r="I193" s="57"/>
    </row>
    <row r="194" spans="1:9" x14ac:dyDescent="0.25">
      <c r="A194" s="55" t="s">
        <v>212</v>
      </c>
      <c r="B194" s="55" t="s">
        <v>2279</v>
      </c>
      <c r="C194" s="55"/>
      <c r="D194" s="37" t="s">
        <v>2723</v>
      </c>
      <c r="E194" s="55">
        <v>1</v>
      </c>
      <c r="F194" s="37">
        <v>2.5</v>
      </c>
      <c r="G194" s="35">
        <v>4.5</v>
      </c>
      <c r="H194" s="56" t="s">
        <v>2289</v>
      </c>
      <c r="I194" s="57"/>
    </row>
    <row r="195" spans="1:9" x14ac:dyDescent="0.25">
      <c r="A195" s="55" t="s">
        <v>213</v>
      </c>
      <c r="B195" s="55" t="s">
        <v>2279</v>
      </c>
      <c r="C195" s="55"/>
      <c r="D195" s="37" t="s">
        <v>2723</v>
      </c>
      <c r="E195" s="55">
        <v>2</v>
      </c>
      <c r="F195" s="37">
        <v>2.2999999999999998</v>
      </c>
      <c r="G195" s="35">
        <v>4.3</v>
      </c>
      <c r="H195" s="56" t="s">
        <v>2289</v>
      </c>
      <c r="I195" s="57"/>
    </row>
    <row r="196" spans="1:9" x14ac:dyDescent="0.25">
      <c r="A196" s="55" t="s">
        <v>214</v>
      </c>
      <c r="B196" s="55" t="s">
        <v>2279</v>
      </c>
      <c r="C196" s="55"/>
      <c r="D196" s="37" t="s">
        <v>2723</v>
      </c>
      <c r="E196" s="55">
        <v>4</v>
      </c>
      <c r="F196" s="37">
        <v>3.4</v>
      </c>
      <c r="G196" s="35">
        <v>5.4</v>
      </c>
      <c r="H196" s="56" t="s">
        <v>2289</v>
      </c>
      <c r="I196" s="57"/>
    </row>
    <row r="197" spans="1:9" x14ac:dyDescent="0.25">
      <c r="A197" s="55" t="s">
        <v>215</v>
      </c>
      <c r="B197" s="55" t="s">
        <v>2279</v>
      </c>
      <c r="C197" s="55"/>
      <c r="D197" s="37" t="s">
        <v>2724</v>
      </c>
      <c r="E197" s="55">
        <v>1</v>
      </c>
      <c r="F197" s="37">
        <v>1.7</v>
      </c>
      <c r="G197" s="35">
        <v>2.7</v>
      </c>
      <c r="H197" s="56" t="s">
        <v>2280</v>
      </c>
      <c r="I197" s="57"/>
    </row>
    <row r="198" spans="1:9" x14ac:dyDescent="0.25">
      <c r="A198" s="55" t="s">
        <v>216</v>
      </c>
      <c r="B198" s="55" t="s">
        <v>2279</v>
      </c>
      <c r="C198" s="55"/>
      <c r="D198" s="37" t="s">
        <v>2723</v>
      </c>
      <c r="E198" s="55">
        <v>2</v>
      </c>
      <c r="F198" s="37">
        <v>2.7</v>
      </c>
      <c r="G198" s="35">
        <v>4.7</v>
      </c>
      <c r="H198" s="56" t="s">
        <v>2289</v>
      </c>
      <c r="I198" s="57"/>
    </row>
    <row r="199" spans="1:9" x14ac:dyDescent="0.25">
      <c r="A199" s="55" t="s">
        <v>217</v>
      </c>
      <c r="B199" s="55" t="s">
        <v>2279</v>
      </c>
      <c r="C199" s="55"/>
      <c r="D199" s="37" t="s">
        <v>2724</v>
      </c>
      <c r="E199" s="55">
        <v>1</v>
      </c>
      <c r="F199" s="37">
        <v>1.3</v>
      </c>
      <c r="G199" s="35">
        <v>2.2999999999999998</v>
      </c>
      <c r="H199" s="56" t="s">
        <v>2280</v>
      </c>
      <c r="I199" s="57"/>
    </row>
    <row r="200" spans="1:9" x14ac:dyDescent="0.25">
      <c r="A200" s="55" t="s">
        <v>218</v>
      </c>
      <c r="B200" s="55" t="s">
        <v>2283</v>
      </c>
      <c r="C200" s="55" t="s">
        <v>2282</v>
      </c>
      <c r="D200" s="37" t="s">
        <v>2724</v>
      </c>
      <c r="E200" s="55">
        <v>1</v>
      </c>
      <c r="F200" s="37">
        <v>1.9</v>
      </c>
      <c r="G200" s="35">
        <v>2.9</v>
      </c>
      <c r="H200" s="56" t="s">
        <v>2280</v>
      </c>
      <c r="I200" s="57"/>
    </row>
    <row r="201" spans="1:9" x14ac:dyDescent="0.25">
      <c r="A201" s="55" t="s">
        <v>219</v>
      </c>
      <c r="B201" s="55" t="s">
        <v>2283</v>
      </c>
      <c r="C201" s="55"/>
      <c r="D201" s="37" t="s">
        <v>2723</v>
      </c>
      <c r="E201" s="55">
        <v>2</v>
      </c>
      <c r="F201" s="37">
        <v>2.2999999999999998</v>
      </c>
      <c r="G201" s="35">
        <v>4.3</v>
      </c>
      <c r="H201" s="56" t="s">
        <v>2289</v>
      </c>
      <c r="I201" s="57"/>
    </row>
    <row r="202" spans="1:9" x14ac:dyDescent="0.25">
      <c r="A202" s="55" t="s">
        <v>220</v>
      </c>
      <c r="B202" s="55" t="s">
        <v>2279</v>
      </c>
      <c r="C202" s="55"/>
      <c r="D202" s="37" t="s">
        <v>2724</v>
      </c>
      <c r="E202" s="55">
        <v>3</v>
      </c>
      <c r="F202" s="37">
        <v>1.4</v>
      </c>
      <c r="G202" s="35">
        <v>2.4</v>
      </c>
      <c r="H202" s="56" t="s">
        <v>2280</v>
      </c>
      <c r="I202" s="57"/>
    </row>
    <row r="203" spans="1:9" x14ac:dyDescent="0.25">
      <c r="A203" s="55" t="s">
        <v>221</v>
      </c>
      <c r="B203" s="55" t="s">
        <v>2279</v>
      </c>
      <c r="C203" s="55"/>
      <c r="D203" s="37" t="s">
        <v>2723</v>
      </c>
      <c r="E203" s="55">
        <v>2</v>
      </c>
      <c r="F203" s="37">
        <v>2.5</v>
      </c>
      <c r="G203" s="35">
        <v>4.5</v>
      </c>
      <c r="H203" s="56" t="s">
        <v>2289</v>
      </c>
      <c r="I203" s="57"/>
    </row>
    <row r="204" spans="1:9" x14ac:dyDescent="0.25">
      <c r="A204" s="55" t="s">
        <v>222</v>
      </c>
      <c r="B204" s="55" t="s">
        <v>2279</v>
      </c>
      <c r="C204" s="55"/>
      <c r="D204" s="37" t="s">
        <v>2724</v>
      </c>
      <c r="E204" s="55">
        <v>2</v>
      </c>
      <c r="F204" s="37">
        <v>1.9</v>
      </c>
      <c r="G204" s="35">
        <v>2.9</v>
      </c>
      <c r="H204" s="56" t="s">
        <v>2280</v>
      </c>
      <c r="I204" s="57"/>
    </row>
    <row r="205" spans="1:9" x14ac:dyDescent="0.25">
      <c r="A205" s="55" t="s">
        <v>223</v>
      </c>
      <c r="B205" s="55" t="s">
        <v>2279</v>
      </c>
      <c r="C205" s="55"/>
      <c r="D205" s="37" t="s">
        <v>2723</v>
      </c>
      <c r="E205" s="55">
        <v>1</v>
      </c>
      <c r="F205" s="37">
        <v>2.1</v>
      </c>
      <c r="G205" s="35">
        <v>4.0999999999999996</v>
      </c>
      <c r="H205" s="56" t="s">
        <v>2289</v>
      </c>
      <c r="I205" s="57"/>
    </row>
    <row r="206" spans="1:9" x14ac:dyDescent="0.25">
      <c r="A206" s="55" t="s">
        <v>224</v>
      </c>
      <c r="B206" s="55" t="s">
        <v>2279</v>
      </c>
      <c r="C206" s="55"/>
      <c r="D206" s="37" t="s">
        <v>2723</v>
      </c>
      <c r="E206" s="55">
        <v>2</v>
      </c>
      <c r="F206" s="37">
        <v>2.6</v>
      </c>
      <c r="G206" s="35">
        <v>4.5999999999999996</v>
      </c>
      <c r="H206" s="56" t="s">
        <v>2289</v>
      </c>
      <c r="I206" s="57"/>
    </row>
    <row r="207" spans="1:9" x14ac:dyDescent="0.25">
      <c r="A207" s="55" t="s">
        <v>225</v>
      </c>
      <c r="B207" s="55" t="s">
        <v>2285</v>
      </c>
      <c r="C207" s="55"/>
      <c r="D207" s="37" t="s">
        <v>2726</v>
      </c>
      <c r="E207" s="55">
        <v>1</v>
      </c>
      <c r="F207" s="37">
        <v>3.5</v>
      </c>
      <c r="G207" s="35">
        <v>6.5</v>
      </c>
      <c r="H207" s="56" t="s">
        <v>2291</v>
      </c>
      <c r="I207" s="57"/>
    </row>
    <row r="208" spans="1:9" x14ac:dyDescent="0.25">
      <c r="A208" s="55" t="s">
        <v>226</v>
      </c>
      <c r="B208" s="55" t="s">
        <v>2279</v>
      </c>
      <c r="C208" s="55"/>
      <c r="D208" s="37" t="s">
        <v>2723</v>
      </c>
      <c r="E208" s="55">
        <v>1</v>
      </c>
      <c r="F208" s="37">
        <v>2.7</v>
      </c>
      <c r="G208" s="35">
        <v>4.7</v>
      </c>
      <c r="H208" s="56" t="s">
        <v>2289</v>
      </c>
      <c r="I208" s="57"/>
    </row>
    <row r="209" spans="1:9" x14ac:dyDescent="0.25">
      <c r="A209" s="55" t="s">
        <v>227</v>
      </c>
      <c r="B209" s="55" t="s">
        <v>2279</v>
      </c>
      <c r="C209" s="55"/>
      <c r="D209" s="37" t="s">
        <v>2724</v>
      </c>
      <c r="E209" s="55">
        <v>1</v>
      </c>
      <c r="F209" s="37">
        <v>2.7</v>
      </c>
      <c r="G209" s="35">
        <v>3.7</v>
      </c>
      <c r="H209" s="56" t="s">
        <v>2280</v>
      </c>
      <c r="I209" s="57"/>
    </row>
    <row r="210" spans="1:9" x14ac:dyDescent="0.25">
      <c r="A210" s="55" t="s">
        <v>228</v>
      </c>
      <c r="B210" s="55" t="s">
        <v>2279</v>
      </c>
      <c r="C210" s="55"/>
      <c r="D210" s="37" t="s">
        <v>2724</v>
      </c>
      <c r="E210" s="55">
        <v>1</v>
      </c>
      <c r="F210" s="37">
        <v>1.9</v>
      </c>
      <c r="G210" s="35">
        <v>2.9</v>
      </c>
      <c r="H210" s="56" t="s">
        <v>2280</v>
      </c>
      <c r="I210" s="57"/>
    </row>
    <row r="211" spans="1:9" x14ac:dyDescent="0.25">
      <c r="A211" s="55" t="s">
        <v>229</v>
      </c>
      <c r="B211" s="55" t="s">
        <v>2281</v>
      </c>
      <c r="C211" s="55"/>
      <c r="D211" s="37" t="s">
        <v>2725</v>
      </c>
      <c r="E211" s="55">
        <v>3</v>
      </c>
      <c r="F211" s="37">
        <v>3.5</v>
      </c>
      <c r="G211" s="35">
        <v>7.5</v>
      </c>
      <c r="H211" s="56" t="s">
        <v>2290</v>
      </c>
      <c r="I211" s="57" t="s">
        <v>2277</v>
      </c>
    </row>
    <row r="212" spans="1:9" x14ac:dyDescent="0.25">
      <c r="A212" s="55" t="s">
        <v>230</v>
      </c>
      <c r="B212" s="55" t="s">
        <v>2279</v>
      </c>
      <c r="C212" s="55"/>
      <c r="D212" s="37" t="s">
        <v>2724</v>
      </c>
      <c r="E212" s="55">
        <v>1</v>
      </c>
      <c r="F212" s="37">
        <v>1.2</v>
      </c>
      <c r="G212" s="35">
        <v>2.2000000000000002</v>
      </c>
      <c r="H212" s="56" t="s">
        <v>2280</v>
      </c>
      <c r="I212" s="57"/>
    </row>
    <row r="213" spans="1:9" x14ac:dyDescent="0.25">
      <c r="A213" s="55" t="s">
        <v>231</v>
      </c>
      <c r="B213" s="55" t="s">
        <v>2281</v>
      </c>
      <c r="C213" s="55"/>
      <c r="D213" s="37" t="s">
        <v>2726</v>
      </c>
      <c r="E213" s="55">
        <v>2</v>
      </c>
      <c r="F213" s="37">
        <v>3.4</v>
      </c>
      <c r="G213" s="35">
        <v>6.4</v>
      </c>
      <c r="H213" s="56" t="s">
        <v>2291</v>
      </c>
      <c r="I213" s="57"/>
    </row>
    <row r="214" spans="1:9" x14ac:dyDescent="0.25">
      <c r="A214" s="55" t="s">
        <v>232</v>
      </c>
      <c r="B214" s="55" t="s">
        <v>2283</v>
      </c>
      <c r="C214" s="55"/>
      <c r="D214" s="37" t="s">
        <v>2726</v>
      </c>
      <c r="E214" s="55">
        <v>3</v>
      </c>
      <c r="F214" s="37">
        <v>3.4</v>
      </c>
      <c r="G214" s="35">
        <v>6.4</v>
      </c>
      <c r="H214" s="56" t="s">
        <v>2291</v>
      </c>
      <c r="I214" s="57"/>
    </row>
    <row r="215" spans="1:9" x14ac:dyDescent="0.25">
      <c r="A215" s="55" t="s">
        <v>233</v>
      </c>
      <c r="B215" s="55" t="s">
        <v>2284</v>
      </c>
      <c r="C215" s="55" t="s">
        <v>2282</v>
      </c>
      <c r="D215" s="37" t="s">
        <v>2724</v>
      </c>
      <c r="E215" s="55">
        <v>1</v>
      </c>
      <c r="F215" s="37">
        <v>2.5</v>
      </c>
      <c r="G215" s="35">
        <v>3.5</v>
      </c>
      <c r="H215" s="56" t="s">
        <v>2280</v>
      </c>
      <c r="I215" s="57"/>
    </row>
    <row r="216" spans="1:9" x14ac:dyDescent="0.25">
      <c r="A216" s="55" t="s">
        <v>234</v>
      </c>
      <c r="B216" s="55" t="s">
        <v>2279</v>
      </c>
      <c r="C216" s="55"/>
      <c r="D216" s="37" t="s">
        <v>2724</v>
      </c>
      <c r="E216" s="55">
        <v>1</v>
      </c>
      <c r="F216" s="37">
        <v>1.5</v>
      </c>
      <c r="G216" s="35">
        <v>2.5</v>
      </c>
      <c r="H216" s="56" t="s">
        <v>2280</v>
      </c>
      <c r="I216" s="57"/>
    </row>
    <row r="217" spans="1:9" x14ac:dyDescent="0.25">
      <c r="A217" s="55" t="s">
        <v>235</v>
      </c>
      <c r="B217" s="55" t="s">
        <v>2284</v>
      </c>
      <c r="C217" s="55" t="s">
        <v>2282</v>
      </c>
      <c r="D217" s="37" t="s">
        <v>2724</v>
      </c>
      <c r="E217" s="55">
        <v>1</v>
      </c>
      <c r="F217" s="37">
        <v>1.8</v>
      </c>
      <c r="G217" s="35">
        <v>2.8</v>
      </c>
      <c r="H217" s="56" t="s">
        <v>2280</v>
      </c>
      <c r="I217" s="57"/>
    </row>
    <row r="218" spans="1:9" x14ac:dyDescent="0.25">
      <c r="A218" s="55" t="s">
        <v>236</v>
      </c>
      <c r="B218" s="55" t="s">
        <v>2279</v>
      </c>
      <c r="C218" s="55"/>
      <c r="D218" s="37" t="s">
        <v>2723</v>
      </c>
      <c r="E218" s="55">
        <v>2</v>
      </c>
      <c r="F218" s="37">
        <v>2.2000000000000002</v>
      </c>
      <c r="G218" s="35">
        <v>4.2</v>
      </c>
      <c r="H218" s="56" t="s">
        <v>2289</v>
      </c>
      <c r="I218" s="57"/>
    </row>
    <row r="219" spans="1:9" x14ac:dyDescent="0.25">
      <c r="A219" s="55" t="s">
        <v>237</v>
      </c>
      <c r="B219" s="55" t="s">
        <v>2283</v>
      </c>
      <c r="C219" s="55"/>
      <c r="D219" s="37" t="s">
        <v>2726</v>
      </c>
      <c r="E219" s="55">
        <v>2</v>
      </c>
      <c r="F219" s="37">
        <v>3.4</v>
      </c>
      <c r="G219" s="35">
        <v>6.4</v>
      </c>
      <c r="H219" s="56" t="s">
        <v>2291</v>
      </c>
      <c r="I219" s="57"/>
    </row>
    <row r="220" spans="1:9" x14ac:dyDescent="0.25">
      <c r="A220" s="55" t="s">
        <v>238</v>
      </c>
      <c r="B220" s="55" t="s">
        <v>2279</v>
      </c>
      <c r="C220" s="55"/>
      <c r="D220" s="37" t="s">
        <v>2726</v>
      </c>
      <c r="E220" s="55">
        <v>1</v>
      </c>
      <c r="F220" s="37">
        <v>3.1</v>
      </c>
      <c r="G220" s="35">
        <v>6.1</v>
      </c>
      <c r="H220" s="56" t="s">
        <v>2291</v>
      </c>
      <c r="I220" s="57"/>
    </row>
    <row r="221" spans="1:9" x14ac:dyDescent="0.25">
      <c r="A221" s="55" t="s">
        <v>239</v>
      </c>
      <c r="B221" s="55" t="s">
        <v>2279</v>
      </c>
      <c r="C221" s="55"/>
      <c r="D221" s="37" t="s">
        <v>2723</v>
      </c>
      <c r="E221" s="55">
        <v>1</v>
      </c>
      <c r="F221" s="37">
        <v>3.2</v>
      </c>
      <c r="G221" s="35">
        <v>5.2</v>
      </c>
      <c r="H221" s="56" t="s">
        <v>2289</v>
      </c>
      <c r="I221" s="57"/>
    </row>
    <row r="222" spans="1:9" x14ac:dyDescent="0.25">
      <c r="A222" s="55" t="s">
        <v>240</v>
      </c>
      <c r="B222" s="55" t="s">
        <v>2281</v>
      </c>
      <c r="C222" s="55"/>
      <c r="D222" s="37" t="s">
        <v>2723</v>
      </c>
      <c r="E222" s="55">
        <v>2</v>
      </c>
      <c r="F222" s="37">
        <v>2.4</v>
      </c>
      <c r="G222" s="35">
        <v>4.4000000000000004</v>
      </c>
      <c r="H222" s="56" t="s">
        <v>2289</v>
      </c>
      <c r="I222" s="57"/>
    </row>
    <row r="223" spans="1:9" x14ac:dyDescent="0.25">
      <c r="A223" s="55" t="s">
        <v>241</v>
      </c>
      <c r="B223" s="55" t="s">
        <v>2279</v>
      </c>
      <c r="C223" s="55"/>
      <c r="D223" s="37" t="s">
        <v>2723</v>
      </c>
      <c r="E223" s="55">
        <v>1</v>
      </c>
      <c r="F223" s="37">
        <v>1.8</v>
      </c>
      <c r="G223" s="35">
        <v>3.8</v>
      </c>
      <c r="H223" s="56" t="s">
        <v>2280</v>
      </c>
      <c r="I223" s="57"/>
    </row>
    <row r="224" spans="1:9" x14ac:dyDescent="0.25">
      <c r="A224" s="55" t="s">
        <v>242</v>
      </c>
      <c r="B224" s="55" t="s">
        <v>2279</v>
      </c>
      <c r="C224" s="55"/>
      <c r="D224" s="37" t="s">
        <v>2726</v>
      </c>
      <c r="E224" s="55">
        <v>1</v>
      </c>
      <c r="F224" s="37">
        <v>1.9</v>
      </c>
      <c r="G224" s="35">
        <v>4.9000000000000004</v>
      </c>
      <c r="H224" s="56" t="s">
        <v>2289</v>
      </c>
      <c r="I224" s="57"/>
    </row>
    <row r="225" spans="1:9" x14ac:dyDescent="0.25">
      <c r="A225" s="55" t="s">
        <v>243</v>
      </c>
      <c r="B225" s="55" t="s">
        <v>2285</v>
      </c>
      <c r="C225" s="55"/>
      <c r="D225" s="37" t="s">
        <v>2724</v>
      </c>
      <c r="E225" s="55">
        <v>1</v>
      </c>
      <c r="F225" s="37">
        <v>1.3</v>
      </c>
      <c r="G225" s="35">
        <v>2.2999999999999998</v>
      </c>
      <c r="H225" s="56" t="s">
        <v>2280</v>
      </c>
      <c r="I225" s="57"/>
    </row>
    <row r="226" spans="1:9" x14ac:dyDescent="0.25">
      <c r="A226" s="55" t="s">
        <v>244</v>
      </c>
      <c r="B226" s="55" t="s">
        <v>2284</v>
      </c>
      <c r="C226" s="55" t="s">
        <v>2282</v>
      </c>
      <c r="D226" s="37" t="s">
        <v>2724</v>
      </c>
      <c r="E226" s="55">
        <v>1</v>
      </c>
      <c r="F226" s="37">
        <v>1.6</v>
      </c>
      <c r="G226" s="35">
        <v>2.6</v>
      </c>
      <c r="H226" s="56" t="s">
        <v>2280</v>
      </c>
      <c r="I226" s="57"/>
    </row>
    <row r="227" spans="1:9" x14ac:dyDescent="0.25">
      <c r="A227" s="55" t="s">
        <v>245</v>
      </c>
      <c r="B227" s="55" t="s">
        <v>2279</v>
      </c>
      <c r="C227" s="55"/>
      <c r="D227" s="37" t="s">
        <v>2723</v>
      </c>
      <c r="E227" s="55">
        <v>1</v>
      </c>
      <c r="F227" s="37">
        <v>2.6</v>
      </c>
      <c r="G227" s="35">
        <v>4.5999999999999996</v>
      </c>
      <c r="H227" s="56" t="s">
        <v>2289</v>
      </c>
      <c r="I227" s="57"/>
    </row>
    <row r="228" spans="1:9" x14ac:dyDescent="0.25">
      <c r="A228" s="55" t="s">
        <v>246</v>
      </c>
      <c r="B228" s="55" t="s">
        <v>2279</v>
      </c>
      <c r="C228" s="55"/>
      <c r="D228" s="37" t="s">
        <v>2724</v>
      </c>
      <c r="E228" s="55">
        <v>1</v>
      </c>
      <c r="F228" s="37">
        <v>1.7</v>
      </c>
      <c r="G228" s="35">
        <v>2.7</v>
      </c>
      <c r="H228" s="56" t="s">
        <v>2280</v>
      </c>
      <c r="I228" s="57"/>
    </row>
    <row r="229" spans="1:9" x14ac:dyDescent="0.25">
      <c r="A229" s="55" t="s">
        <v>247</v>
      </c>
      <c r="B229" s="55" t="s">
        <v>2283</v>
      </c>
      <c r="C229" s="55"/>
      <c r="D229" s="37" t="s">
        <v>2723</v>
      </c>
      <c r="E229" s="55">
        <v>2</v>
      </c>
      <c r="F229" s="37">
        <v>2.2000000000000002</v>
      </c>
      <c r="G229" s="35">
        <v>4.2</v>
      </c>
      <c r="H229" s="56" t="s">
        <v>2289</v>
      </c>
      <c r="I229" s="57"/>
    </row>
    <row r="230" spans="1:9" x14ac:dyDescent="0.25">
      <c r="A230" s="55" t="s">
        <v>248</v>
      </c>
      <c r="B230" s="55" t="s">
        <v>2281</v>
      </c>
      <c r="C230" s="55"/>
      <c r="D230" s="37" t="s">
        <v>2726</v>
      </c>
      <c r="E230" s="55">
        <v>2</v>
      </c>
      <c r="F230" s="37">
        <v>3.2</v>
      </c>
      <c r="G230" s="35">
        <v>6.2</v>
      </c>
      <c r="H230" s="56" t="s">
        <v>2291</v>
      </c>
      <c r="I230" s="57"/>
    </row>
    <row r="231" spans="1:9" x14ac:dyDescent="0.25">
      <c r="A231" s="55" t="s">
        <v>249</v>
      </c>
      <c r="B231" s="55" t="s">
        <v>2281</v>
      </c>
      <c r="C231" s="55"/>
      <c r="D231" s="37" t="s">
        <v>2724</v>
      </c>
      <c r="E231" s="55">
        <v>2</v>
      </c>
      <c r="F231" s="37">
        <v>2.7</v>
      </c>
      <c r="G231" s="35">
        <v>3.7</v>
      </c>
      <c r="H231" s="56" t="s">
        <v>2280</v>
      </c>
      <c r="I231" s="57"/>
    </row>
    <row r="232" spans="1:9" x14ac:dyDescent="0.25">
      <c r="A232" s="55" t="s">
        <v>250</v>
      </c>
      <c r="B232" s="55" t="s">
        <v>2279</v>
      </c>
      <c r="C232" s="55"/>
      <c r="D232" s="37" t="s">
        <v>2723</v>
      </c>
      <c r="E232" s="55">
        <v>1</v>
      </c>
      <c r="F232" s="37">
        <v>3.1</v>
      </c>
      <c r="G232" s="35">
        <v>5.0999999999999996</v>
      </c>
      <c r="H232" s="56" t="s">
        <v>2289</v>
      </c>
      <c r="I232" s="57"/>
    </row>
    <row r="233" spans="1:9" x14ac:dyDescent="0.25">
      <c r="A233" s="55" t="s">
        <v>251</v>
      </c>
      <c r="B233" s="55" t="s">
        <v>2283</v>
      </c>
      <c r="C233" s="55"/>
      <c r="D233" s="37" t="s">
        <v>2724</v>
      </c>
      <c r="E233" s="55">
        <v>1</v>
      </c>
      <c r="F233" s="37">
        <v>1.2</v>
      </c>
      <c r="G233" s="35">
        <v>2.2000000000000002</v>
      </c>
      <c r="H233" s="56" t="s">
        <v>2280</v>
      </c>
      <c r="I233" s="57"/>
    </row>
    <row r="234" spans="1:9" x14ac:dyDescent="0.25">
      <c r="A234" s="55" t="s">
        <v>252</v>
      </c>
      <c r="B234" s="55" t="s">
        <v>2279</v>
      </c>
      <c r="C234" s="55"/>
      <c r="D234" s="37" t="s">
        <v>2726</v>
      </c>
      <c r="E234" s="55">
        <v>3</v>
      </c>
      <c r="F234" s="37">
        <v>3.7</v>
      </c>
      <c r="G234" s="35">
        <v>6.7</v>
      </c>
      <c r="H234" s="56" t="s">
        <v>2291</v>
      </c>
      <c r="I234" s="57" t="s">
        <v>2277</v>
      </c>
    </row>
    <row r="235" spans="1:9" x14ac:dyDescent="0.25">
      <c r="A235" s="55" t="s">
        <v>253</v>
      </c>
      <c r="B235" s="55" t="s">
        <v>2279</v>
      </c>
      <c r="C235" s="55"/>
      <c r="D235" s="37" t="s">
        <v>2724</v>
      </c>
      <c r="E235" s="55">
        <v>1</v>
      </c>
      <c r="F235" s="37">
        <v>1</v>
      </c>
      <c r="G235" s="35">
        <v>2</v>
      </c>
      <c r="H235" s="56" t="s">
        <v>2280</v>
      </c>
      <c r="I235" s="57"/>
    </row>
    <row r="236" spans="1:9" x14ac:dyDescent="0.25">
      <c r="A236" s="55" t="s">
        <v>254</v>
      </c>
      <c r="B236" s="55" t="s">
        <v>2283</v>
      </c>
      <c r="C236" s="55" t="s">
        <v>2282</v>
      </c>
      <c r="D236" s="37" t="s">
        <v>2726</v>
      </c>
      <c r="E236" s="55">
        <v>1</v>
      </c>
      <c r="F236" s="37">
        <v>3.5</v>
      </c>
      <c r="G236" s="35">
        <v>6.5</v>
      </c>
      <c r="H236" s="56" t="s">
        <v>2291</v>
      </c>
      <c r="I236" s="57" t="s">
        <v>2277</v>
      </c>
    </row>
    <row r="237" spans="1:9" x14ac:dyDescent="0.25">
      <c r="A237" s="55" t="s">
        <v>255</v>
      </c>
      <c r="B237" s="55" t="s">
        <v>2279</v>
      </c>
      <c r="C237" s="55"/>
      <c r="D237" s="37" t="s">
        <v>2724</v>
      </c>
      <c r="E237" s="55">
        <v>1</v>
      </c>
      <c r="F237" s="37">
        <v>1.9</v>
      </c>
      <c r="G237" s="35">
        <v>2.9</v>
      </c>
      <c r="H237" s="56" t="s">
        <v>2280</v>
      </c>
      <c r="I237" s="57"/>
    </row>
    <row r="238" spans="1:9" x14ac:dyDescent="0.25">
      <c r="A238" s="55" t="s">
        <v>256</v>
      </c>
      <c r="B238" s="55" t="s">
        <v>2279</v>
      </c>
      <c r="C238" s="55"/>
      <c r="D238" s="37" t="s">
        <v>2724</v>
      </c>
      <c r="E238" s="55">
        <v>1</v>
      </c>
      <c r="F238" s="37">
        <v>1.2</v>
      </c>
      <c r="G238" s="35">
        <v>2.2000000000000002</v>
      </c>
      <c r="H238" s="56" t="s">
        <v>2280</v>
      </c>
      <c r="I238" s="57"/>
    </row>
    <row r="239" spans="1:9" x14ac:dyDescent="0.25">
      <c r="A239" s="55" t="s">
        <v>257</v>
      </c>
      <c r="B239" s="55" t="s">
        <v>2279</v>
      </c>
      <c r="C239" s="55"/>
      <c r="D239" s="37" t="s">
        <v>2724</v>
      </c>
      <c r="E239" s="55">
        <v>3</v>
      </c>
      <c r="F239" s="37">
        <v>2.7</v>
      </c>
      <c r="G239" s="35">
        <v>3.7</v>
      </c>
      <c r="H239" s="56" t="s">
        <v>2280</v>
      </c>
      <c r="I239" s="57"/>
    </row>
    <row r="240" spans="1:9" x14ac:dyDescent="0.25">
      <c r="A240" s="55" t="s">
        <v>258</v>
      </c>
      <c r="B240" s="55" t="s">
        <v>2279</v>
      </c>
      <c r="C240" s="55"/>
      <c r="D240" s="37" t="s">
        <v>2723</v>
      </c>
      <c r="E240" s="55">
        <v>1</v>
      </c>
      <c r="F240" s="37">
        <v>2.2000000000000002</v>
      </c>
      <c r="G240" s="35">
        <v>4.2</v>
      </c>
      <c r="H240" s="56" t="s">
        <v>2289</v>
      </c>
      <c r="I240" s="57"/>
    </row>
    <row r="241" spans="1:9" x14ac:dyDescent="0.25">
      <c r="A241" s="55" t="s">
        <v>2287</v>
      </c>
      <c r="B241" s="55" t="s">
        <v>2279</v>
      </c>
      <c r="C241" s="55"/>
      <c r="D241" s="37" t="s">
        <v>2724</v>
      </c>
      <c r="E241" s="55">
        <v>0</v>
      </c>
      <c r="F241" s="37">
        <v>1.5</v>
      </c>
      <c r="G241" s="35">
        <v>2.5</v>
      </c>
      <c r="H241" s="56" t="s">
        <v>2280</v>
      </c>
      <c r="I241" s="57"/>
    </row>
    <row r="242" spans="1:9" x14ac:dyDescent="0.25">
      <c r="A242" s="55" t="s">
        <v>259</v>
      </c>
      <c r="B242" s="55" t="s">
        <v>2279</v>
      </c>
      <c r="C242" s="55"/>
      <c r="D242" s="37" t="s">
        <v>2726</v>
      </c>
      <c r="E242" s="55">
        <v>2</v>
      </c>
      <c r="F242" s="37">
        <v>3.4</v>
      </c>
      <c r="G242" s="35">
        <v>6.4</v>
      </c>
      <c r="H242" s="56" t="s">
        <v>2291</v>
      </c>
      <c r="I242" s="57"/>
    </row>
    <row r="243" spans="1:9" x14ac:dyDescent="0.25">
      <c r="A243" s="55" t="s">
        <v>260</v>
      </c>
      <c r="B243" s="55" t="s">
        <v>2279</v>
      </c>
      <c r="C243" s="55"/>
      <c r="D243" s="37" t="s">
        <v>2724</v>
      </c>
      <c r="E243" s="55">
        <v>1</v>
      </c>
      <c r="F243" s="37">
        <v>1.7</v>
      </c>
      <c r="G243" s="35">
        <v>2.7</v>
      </c>
      <c r="H243" s="56" t="s">
        <v>2280</v>
      </c>
      <c r="I243" s="57"/>
    </row>
    <row r="244" spans="1:9" x14ac:dyDescent="0.25">
      <c r="A244" s="55" t="s">
        <v>261</v>
      </c>
      <c r="B244" s="55" t="s">
        <v>2279</v>
      </c>
      <c r="C244" s="55"/>
      <c r="D244" s="37" t="s">
        <v>2724</v>
      </c>
      <c r="E244" s="55">
        <v>1</v>
      </c>
      <c r="F244" s="37">
        <v>1.6</v>
      </c>
      <c r="G244" s="35">
        <v>2.6</v>
      </c>
      <c r="H244" s="56" t="s">
        <v>2280</v>
      </c>
      <c r="I244" s="57"/>
    </row>
    <row r="245" spans="1:9" x14ac:dyDescent="0.25">
      <c r="A245" s="55" t="s">
        <v>262</v>
      </c>
      <c r="B245" s="55" t="s">
        <v>2279</v>
      </c>
      <c r="C245" s="55"/>
      <c r="D245" s="37" t="s">
        <v>2724</v>
      </c>
      <c r="E245" s="55">
        <v>1</v>
      </c>
      <c r="F245" s="37">
        <v>2.2000000000000002</v>
      </c>
      <c r="G245" s="35">
        <v>3.2</v>
      </c>
      <c r="H245" s="56" t="s">
        <v>2280</v>
      </c>
      <c r="I245" s="57"/>
    </row>
    <row r="246" spans="1:9" x14ac:dyDescent="0.25">
      <c r="A246" s="55" t="s">
        <v>263</v>
      </c>
      <c r="B246" s="55" t="s">
        <v>2279</v>
      </c>
      <c r="C246" s="55"/>
      <c r="D246" s="37" t="s">
        <v>2724</v>
      </c>
      <c r="E246" s="55">
        <v>1</v>
      </c>
      <c r="F246" s="37">
        <v>2.2000000000000002</v>
      </c>
      <c r="G246" s="35">
        <v>3.2</v>
      </c>
      <c r="H246" s="56" t="s">
        <v>2280</v>
      </c>
      <c r="I246" s="57"/>
    </row>
    <row r="247" spans="1:9" x14ac:dyDescent="0.25">
      <c r="A247" s="55" t="s">
        <v>264</v>
      </c>
      <c r="B247" s="55" t="s">
        <v>2285</v>
      </c>
      <c r="C247" s="55"/>
      <c r="D247" s="37" t="s">
        <v>2724</v>
      </c>
      <c r="E247" s="55">
        <v>1</v>
      </c>
      <c r="F247" s="37">
        <v>1</v>
      </c>
      <c r="G247" s="35">
        <v>2</v>
      </c>
      <c r="H247" s="56" t="s">
        <v>2280</v>
      </c>
      <c r="I247" s="57"/>
    </row>
    <row r="248" spans="1:9" x14ac:dyDescent="0.25">
      <c r="A248" s="55" t="s">
        <v>265</v>
      </c>
      <c r="B248" s="55" t="s">
        <v>2279</v>
      </c>
      <c r="C248" s="55"/>
      <c r="D248" s="37" t="s">
        <v>2723</v>
      </c>
      <c r="E248" s="55">
        <v>1</v>
      </c>
      <c r="F248" s="37">
        <v>2.9</v>
      </c>
      <c r="G248" s="35">
        <v>4.9000000000000004</v>
      </c>
      <c r="H248" s="56" t="s">
        <v>2289</v>
      </c>
      <c r="I248" s="57"/>
    </row>
    <row r="249" spans="1:9" x14ac:dyDescent="0.25">
      <c r="A249" s="55" t="s">
        <v>266</v>
      </c>
      <c r="B249" s="55" t="s">
        <v>2279</v>
      </c>
      <c r="C249" s="55"/>
      <c r="D249" s="37" t="s">
        <v>2726</v>
      </c>
      <c r="E249" s="55">
        <v>2</v>
      </c>
      <c r="F249" s="37">
        <v>2.5</v>
      </c>
      <c r="G249" s="35">
        <v>5.5</v>
      </c>
      <c r="H249" s="56" t="s">
        <v>2289</v>
      </c>
      <c r="I249" s="57"/>
    </row>
    <row r="250" spans="1:9" x14ac:dyDescent="0.25">
      <c r="A250" s="55" t="s">
        <v>267</v>
      </c>
      <c r="B250" s="55" t="s">
        <v>2279</v>
      </c>
      <c r="C250" s="55"/>
      <c r="D250" s="37" t="s">
        <v>2724</v>
      </c>
      <c r="E250" s="55">
        <v>1</v>
      </c>
      <c r="F250" s="37">
        <v>1.2</v>
      </c>
      <c r="G250" s="35">
        <v>2.2000000000000002</v>
      </c>
      <c r="H250" s="56" t="s">
        <v>2280</v>
      </c>
      <c r="I250" s="57"/>
    </row>
    <row r="251" spans="1:9" x14ac:dyDescent="0.25">
      <c r="A251" s="55" t="s">
        <v>268</v>
      </c>
      <c r="B251" s="55" t="s">
        <v>2279</v>
      </c>
      <c r="C251" s="55"/>
      <c r="D251" s="37" t="s">
        <v>2724</v>
      </c>
      <c r="E251" s="55">
        <v>1</v>
      </c>
      <c r="F251" s="37">
        <v>1.6</v>
      </c>
      <c r="G251" s="35">
        <v>2.6</v>
      </c>
      <c r="H251" s="56" t="s">
        <v>2280</v>
      </c>
      <c r="I251" s="57"/>
    </row>
    <row r="252" spans="1:9" x14ac:dyDescent="0.25">
      <c r="A252" s="55" t="s">
        <v>269</v>
      </c>
      <c r="B252" s="55" t="s">
        <v>2279</v>
      </c>
      <c r="C252" s="55"/>
      <c r="D252" s="37" t="s">
        <v>2725</v>
      </c>
      <c r="E252" s="55">
        <v>4</v>
      </c>
      <c r="F252" s="37">
        <v>4</v>
      </c>
      <c r="G252" s="35">
        <v>8</v>
      </c>
      <c r="H252" s="56" t="s">
        <v>2290</v>
      </c>
      <c r="I252" s="57" t="s">
        <v>2277</v>
      </c>
    </row>
    <row r="253" spans="1:9" x14ac:dyDescent="0.25">
      <c r="A253" s="55" t="s">
        <v>270</v>
      </c>
      <c r="B253" s="55" t="s">
        <v>2279</v>
      </c>
      <c r="C253" s="55"/>
      <c r="D253" s="37" t="s">
        <v>2723</v>
      </c>
      <c r="E253" s="55">
        <v>2</v>
      </c>
      <c r="F253" s="37">
        <v>2.2000000000000002</v>
      </c>
      <c r="G253" s="35">
        <v>4.2</v>
      </c>
      <c r="H253" s="56" t="s">
        <v>2289</v>
      </c>
      <c r="I253" s="57"/>
    </row>
    <row r="254" spans="1:9" x14ac:dyDescent="0.25">
      <c r="A254" s="55" t="s">
        <v>271</v>
      </c>
      <c r="B254" s="55" t="s">
        <v>2279</v>
      </c>
      <c r="C254" s="55"/>
      <c r="D254" s="37" t="s">
        <v>2724</v>
      </c>
      <c r="E254" s="55">
        <v>1</v>
      </c>
      <c r="F254" s="37">
        <v>1.4</v>
      </c>
      <c r="G254" s="35">
        <v>2.4</v>
      </c>
      <c r="H254" s="56" t="s">
        <v>2280</v>
      </c>
      <c r="I254" s="57"/>
    </row>
    <row r="255" spans="1:9" x14ac:dyDescent="0.25">
      <c r="A255" s="55" t="s">
        <v>272</v>
      </c>
      <c r="B255" s="55" t="s">
        <v>2279</v>
      </c>
      <c r="C255" s="55"/>
      <c r="D255" s="37" t="s">
        <v>2726</v>
      </c>
      <c r="E255" s="55">
        <v>1</v>
      </c>
      <c r="F255" s="37">
        <v>3.2</v>
      </c>
      <c r="G255" s="35">
        <v>6.2</v>
      </c>
      <c r="H255" s="56" t="s">
        <v>2291</v>
      </c>
      <c r="I255" s="57"/>
    </row>
    <row r="256" spans="1:9" x14ac:dyDescent="0.25">
      <c r="A256" s="55" t="s">
        <v>273</v>
      </c>
      <c r="B256" s="55" t="s">
        <v>2279</v>
      </c>
      <c r="C256" s="55"/>
      <c r="D256" s="37" t="s">
        <v>2723</v>
      </c>
      <c r="E256" s="55">
        <v>1</v>
      </c>
      <c r="F256" s="37">
        <v>2.2999999999999998</v>
      </c>
      <c r="G256" s="35">
        <v>4.3</v>
      </c>
      <c r="H256" s="56" t="s">
        <v>2289</v>
      </c>
      <c r="I256" s="57"/>
    </row>
    <row r="257" spans="1:9" x14ac:dyDescent="0.25">
      <c r="A257" s="55" t="s">
        <v>274</v>
      </c>
      <c r="B257" s="55" t="s">
        <v>2279</v>
      </c>
      <c r="C257" s="55"/>
      <c r="D257" s="37" t="s">
        <v>2726</v>
      </c>
      <c r="E257" s="55">
        <v>2</v>
      </c>
      <c r="F257" s="37">
        <v>3.8</v>
      </c>
      <c r="G257" s="35">
        <v>6.8</v>
      </c>
      <c r="H257" s="56" t="s">
        <v>2291</v>
      </c>
      <c r="I257" s="57"/>
    </row>
    <row r="258" spans="1:9" x14ac:dyDescent="0.25">
      <c r="A258" s="55" t="s">
        <v>275</v>
      </c>
      <c r="B258" s="55" t="s">
        <v>2285</v>
      </c>
      <c r="C258" s="55"/>
      <c r="D258" s="37" t="s">
        <v>2723</v>
      </c>
      <c r="E258" s="55">
        <v>1</v>
      </c>
      <c r="F258" s="37">
        <v>3.7</v>
      </c>
      <c r="G258" s="35">
        <v>5.7</v>
      </c>
      <c r="H258" s="56" t="s">
        <v>2289</v>
      </c>
      <c r="I258" s="57"/>
    </row>
    <row r="259" spans="1:9" x14ac:dyDescent="0.25">
      <c r="A259" s="55" t="s">
        <v>276</v>
      </c>
      <c r="B259" s="55" t="s">
        <v>2279</v>
      </c>
      <c r="C259" s="55"/>
      <c r="D259" s="37" t="s">
        <v>2724</v>
      </c>
      <c r="E259" s="55">
        <v>1</v>
      </c>
      <c r="F259" s="37">
        <v>1.9</v>
      </c>
      <c r="G259" s="35">
        <v>2.9</v>
      </c>
      <c r="H259" s="56" t="s">
        <v>2280</v>
      </c>
      <c r="I259" s="57"/>
    </row>
    <row r="260" spans="1:9" x14ac:dyDescent="0.25">
      <c r="A260" s="55" t="s">
        <v>277</v>
      </c>
      <c r="B260" s="55" t="s">
        <v>2279</v>
      </c>
      <c r="C260" s="55"/>
      <c r="D260" s="37" t="s">
        <v>2726</v>
      </c>
      <c r="E260" s="55">
        <v>2</v>
      </c>
      <c r="F260" s="37">
        <v>3</v>
      </c>
      <c r="G260" s="35">
        <v>6</v>
      </c>
      <c r="H260" s="56" t="s">
        <v>2291</v>
      </c>
      <c r="I260" s="57"/>
    </row>
    <row r="261" spans="1:9" x14ac:dyDescent="0.25">
      <c r="A261" s="55" t="s">
        <v>278</v>
      </c>
      <c r="B261" s="55" t="s">
        <v>2279</v>
      </c>
      <c r="C261" s="55"/>
      <c r="D261" s="37" t="s">
        <v>2723</v>
      </c>
      <c r="E261" s="55">
        <v>1</v>
      </c>
      <c r="F261" s="37">
        <v>3.3</v>
      </c>
      <c r="G261" s="35">
        <v>5.3</v>
      </c>
      <c r="H261" s="56" t="s">
        <v>2289</v>
      </c>
      <c r="I261" s="57"/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41"/>
  <sheetViews>
    <sheetView workbookViewId="0">
      <selection activeCell="E24" sqref="E24"/>
    </sheetView>
  </sheetViews>
  <sheetFormatPr defaultColWidth="8.7109375" defaultRowHeight="15" x14ac:dyDescent="0.25"/>
  <cols>
    <col min="1" max="1" width="9.85546875" style="1" bestFit="1" customWidth="1"/>
    <col min="2" max="2" width="17.7109375" style="1" bestFit="1" customWidth="1"/>
    <col min="3" max="3" width="9.140625" style="1" bestFit="1" customWidth="1"/>
    <col min="4" max="4" width="4.5703125" style="24" bestFit="1" customWidth="1"/>
    <col min="5" max="5" width="52.42578125" style="1" bestFit="1" customWidth="1"/>
    <col min="6" max="6" width="13.5703125" style="1" bestFit="1" customWidth="1"/>
    <col min="7" max="16384" width="8.7109375" style="1"/>
  </cols>
  <sheetData>
    <row r="1" spans="1:6" ht="14.45" customHeight="1" x14ac:dyDescent="0.25">
      <c r="A1" s="2" t="s">
        <v>0</v>
      </c>
      <c r="B1" s="2" t="s">
        <v>1</v>
      </c>
      <c r="C1" s="2" t="s">
        <v>3</v>
      </c>
      <c r="D1" s="21" t="s">
        <v>4</v>
      </c>
      <c r="E1" s="2" t="s">
        <v>5</v>
      </c>
      <c r="F1" s="2" t="s">
        <v>2</v>
      </c>
    </row>
    <row r="2" spans="1:6" ht="14.45" customHeight="1" x14ac:dyDescent="0.25">
      <c r="A2" s="3" t="s">
        <v>6</v>
      </c>
      <c r="B2" s="3" t="s">
        <v>7</v>
      </c>
      <c r="C2" s="3">
        <v>1985000547</v>
      </c>
      <c r="D2" s="22" t="s">
        <v>9</v>
      </c>
      <c r="E2" s="3" t="s">
        <v>10</v>
      </c>
      <c r="F2" s="3" t="s">
        <v>8</v>
      </c>
    </row>
    <row r="3" spans="1:6" ht="14.45" customHeight="1" x14ac:dyDescent="0.25">
      <c r="A3" s="3" t="s">
        <v>6</v>
      </c>
      <c r="B3" s="3" t="s">
        <v>7</v>
      </c>
      <c r="C3" s="4">
        <v>1994002492</v>
      </c>
      <c r="D3" s="23" t="s">
        <v>11</v>
      </c>
      <c r="E3" s="5" t="s">
        <v>12</v>
      </c>
      <c r="F3" s="4" t="s">
        <v>8</v>
      </c>
    </row>
    <row r="4" spans="1:6" x14ac:dyDescent="0.25">
      <c r="A4" s="3" t="s">
        <v>6</v>
      </c>
      <c r="B4" s="3" t="s">
        <v>13</v>
      </c>
      <c r="C4" s="3">
        <v>1980000883</v>
      </c>
      <c r="D4" s="22" t="s">
        <v>15</v>
      </c>
      <c r="E4" s="3" t="s">
        <v>16</v>
      </c>
      <c r="F4" s="3" t="s">
        <v>14</v>
      </c>
    </row>
    <row r="5" spans="1:6" x14ac:dyDescent="0.25">
      <c r="A5" s="3" t="s">
        <v>6</v>
      </c>
      <c r="B5" s="3" t="s">
        <v>13</v>
      </c>
      <c r="C5" s="4">
        <v>1992000174</v>
      </c>
      <c r="D5" s="23" t="s">
        <v>15</v>
      </c>
      <c r="E5" s="5" t="s">
        <v>16</v>
      </c>
      <c r="F5" s="4" t="s">
        <v>14</v>
      </c>
    </row>
    <row r="6" spans="1:6" x14ac:dyDescent="0.25">
      <c r="A6" s="3" t="s">
        <v>6</v>
      </c>
      <c r="B6" s="3" t="s">
        <v>13</v>
      </c>
      <c r="C6" s="4">
        <v>2008001083</v>
      </c>
      <c r="D6" s="23" t="s">
        <v>9</v>
      </c>
      <c r="E6" s="5" t="s">
        <v>12</v>
      </c>
      <c r="F6" s="4" t="s">
        <v>14</v>
      </c>
    </row>
    <row r="7" spans="1:6" ht="14.45" customHeight="1" x14ac:dyDescent="0.25">
      <c r="A7" s="3" t="s">
        <v>6</v>
      </c>
      <c r="B7" s="3" t="s">
        <v>17</v>
      </c>
      <c r="C7" s="4">
        <v>2005006311</v>
      </c>
      <c r="D7" s="23" t="s">
        <v>9</v>
      </c>
      <c r="E7" s="5" t="s">
        <v>12</v>
      </c>
      <c r="F7" s="4" t="s">
        <v>14</v>
      </c>
    </row>
    <row r="8" spans="1:6" ht="14.45" customHeight="1" x14ac:dyDescent="0.25">
      <c r="A8" s="3" t="s">
        <v>6</v>
      </c>
      <c r="B8" s="3" t="s">
        <v>18</v>
      </c>
      <c r="C8" s="4">
        <v>1988003156</v>
      </c>
      <c r="D8" s="23" t="s">
        <v>11</v>
      </c>
      <c r="E8" s="5" t="s">
        <v>12</v>
      </c>
      <c r="F8" s="4" t="s">
        <v>8</v>
      </c>
    </row>
    <row r="9" spans="1:6" ht="14.45" customHeight="1" x14ac:dyDescent="0.25">
      <c r="A9" s="3" t="s">
        <v>6</v>
      </c>
      <c r="B9" s="3" t="s">
        <v>19</v>
      </c>
      <c r="C9" s="4">
        <v>2008004856</v>
      </c>
      <c r="D9" s="23" t="s">
        <v>9</v>
      </c>
      <c r="E9" s="5" t="s">
        <v>12</v>
      </c>
      <c r="F9" s="4" t="s">
        <v>14</v>
      </c>
    </row>
    <row r="10" spans="1:6" ht="14.45" customHeight="1" x14ac:dyDescent="0.25">
      <c r="A10" s="3" t="s">
        <v>6</v>
      </c>
      <c r="B10" s="3" t="s">
        <v>20</v>
      </c>
      <c r="C10" s="4">
        <v>2000006711</v>
      </c>
      <c r="D10" s="23" t="s">
        <v>11</v>
      </c>
      <c r="E10" s="5" t="s">
        <v>12</v>
      </c>
      <c r="F10" s="4" t="s">
        <v>8</v>
      </c>
    </row>
    <row r="11" spans="1:6" x14ac:dyDescent="0.25">
      <c r="A11" s="3" t="s">
        <v>6</v>
      </c>
      <c r="B11" s="3" t="s">
        <v>21</v>
      </c>
      <c r="C11" s="4">
        <v>1999002474</v>
      </c>
      <c r="D11" s="23" t="s">
        <v>11</v>
      </c>
      <c r="E11" s="5" t="s">
        <v>12</v>
      </c>
      <c r="F11" s="4" t="s">
        <v>14</v>
      </c>
    </row>
    <row r="12" spans="1:6" ht="14.45" customHeight="1" x14ac:dyDescent="0.25">
      <c r="A12" s="3" t="s">
        <v>6</v>
      </c>
      <c r="B12" s="3" t="s">
        <v>22</v>
      </c>
      <c r="C12" s="4">
        <v>2020002329</v>
      </c>
      <c r="D12" s="23" t="s">
        <v>9</v>
      </c>
      <c r="E12" s="5" t="s">
        <v>12</v>
      </c>
      <c r="F12" s="4" t="s">
        <v>14</v>
      </c>
    </row>
    <row r="13" spans="1:6" ht="14.45" customHeight="1" x14ac:dyDescent="0.25">
      <c r="A13" s="3" t="s">
        <v>6</v>
      </c>
      <c r="B13" s="3" t="s">
        <v>23</v>
      </c>
      <c r="C13" s="4">
        <v>2008003892</v>
      </c>
      <c r="D13" s="23" t="s">
        <v>9</v>
      </c>
      <c r="E13" s="5" t="s">
        <v>12</v>
      </c>
      <c r="F13" s="4" t="s">
        <v>8</v>
      </c>
    </row>
    <row r="14" spans="1:6" ht="14.45" customHeight="1" x14ac:dyDescent="0.25">
      <c r="A14" s="3" t="s">
        <v>6</v>
      </c>
      <c r="B14" s="3" t="s">
        <v>23</v>
      </c>
      <c r="C14" s="4">
        <v>2010001974</v>
      </c>
      <c r="D14" s="23" t="s">
        <v>9</v>
      </c>
      <c r="E14" s="5" t="s">
        <v>12</v>
      </c>
      <c r="F14" s="4" t="s">
        <v>8</v>
      </c>
    </row>
    <row r="15" spans="1:6" ht="14.45" customHeight="1" x14ac:dyDescent="0.25">
      <c r="A15" s="3" t="s">
        <v>6</v>
      </c>
      <c r="B15" s="3" t="s">
        <v>24</v>
      </c>
      <c r="C15" s="4">
        <v>2007001918</v>
      </c>
      <c r="D15" s="23" t="s">
        <v>9</v>
      </c>
      <c r="E15" s="5" t="s">
        <v>12</v>
      </c>
      <c r="F15" s="4" t="s">
        <v>8</v>
      </c>
    </row>
    <row r="16" spans="1:6" ht="14.45" customHeight="1" x14ac:dyDescent="0.25">
      <c r="A16" s="3" t="s">
        <v>6</v>
      </c>
      <c r="B16" s="3" t="s">
        <v>25</v>
      </c>
      <c r="C16" s="4">
        <v>1999001265</v>
      </c>
      <c r="D16" s="23" t="s">
        <v>9</v>
      </c>
      <c r="E16" s="5" t="s">
        <v>12</v>
      </c>
      <c r="F16" s="4" t="s">
        <v>8</v>
      </c>
    </row>
    <row r="17" spans="1:6" ht="14.45" customHeight="1" x14ac:dyDescent="0.25">
      <c r="A17" s="3" t="s">
        <v>6</v>
      </c>
      <c r="B17" s="3" t="s">
        <v>26</v>
      </c>
      <c r="C17" s="4">
        <v>1980001911</v>
      </c>
      <c r="D17" s="23" t="s">
        <v>15</v>
      </c>
      <c r="E17" s="5" t="s">
        <v>16</v>
      </c>
      <c r="F17" s="4" t="s">
        <v>8</v>
      </c>
    </row>
    <row r="18" spans="1:6" ht="14.45" customHeight="1" x14ac:dyDescent="0.25">
      <c r="A18" s="3" t="s">
        <v>6</v>
      </c>
      <c r="B18" s="3" t="s">
        <v>26</v>
      </c>
      <c r="C18" s="4">
        <v>1998005992</v>
      </c>
      <c r="D18" s="23" t="s">
        <v>15</v>
      </c>
      <c r="E18" s="5" t="s">
        <v>16</v>
      </c>
      <c r="F18" s="4" t="s">
        <v>8</v>
      </c>
    </row>
    <row r="19" spans="1:6" ht="14.45" customHeight="1" x14ac:dyDescent="0.25">
      <c r="A19" s="3" t="s">
        <v>6</v>
      </c>
      <c r="B19" s="3" t="s">
        <v>26</v>
      </c>
      <c r="C19" s="4">
        <v>1998006018</v>
      </c>
      <c r="D19" s="23" t="s">
        <v>15</v>
      </c>
      <c r="E19" s="5" t="s">
        <v>16</v>
      </c>
      <c r="F19" s="4" t="s">
        <v>8</v>
      </c>
    </row>
    <row r="20" spans="1:6" ht="14.45" customHeight="1" x14ac:dyDescent="0.25">
      <c r="A20" s="3" t="s">
        <v>6</v>
      </c>
      <c r="B20" s="3" t="s">
        <v>27</v>
      </c>
      <c r="C20" s="4">
        <v>1998001229</v>
      </c>
      <c r="D20" s="23" t="s">
        <v>11</v>
      </c>
      <c r="E20" s="5" t="s">
        <v>16</v>
      </c>
      <c r="F20" s="4" t="s">
        <v>14</v>
      </c>
    </row>
    <row r="21" spans="1:6" ht="14.45" customHeight="1" x14ac:dyDescent="0.25">
      <c r="A21" s="3" t="s">
        <v>6</v>
      </c>
      <c r="B21" s="3" t="s">
        <v>27</v>
      </c>
      <c r="C21" s="4">
        <v>2017000256</v>
      </c>
      <c r="D21" s="23" t="s">
        <v>9</v>
      </c>
      <c r="E21" s="5" t="s">
        <v>12</v>
      </c>
      <c r="F21" s="4" t="s">
        <v>14</v>
      </c>
    </row>
    <row r="22" spans="1:6" ht="14.45" customHeight="1" x14ac:dyDescent="0.25">
      <c r="A22" s="3" t="s">
        <v>6</v>
      </c>
      <c r="B22" s="3" t="s">
        <v>28</v>
      </c>
      <c r="C22" s="4">
        <v>1979002592</v>
      </c>
      <c r="D22" s="23" t="s">
        <v>15</v>
      </c>
      <c r="E22" s="5" t="s">
        <v>12</v>
      </c>
      <c r="F22" s="4" t="s">
        <v>8</v>
      </c>
    </row>
    <row r="23" spans="1:6" ht="14.45" customHeight="1" x14ac:dyDescent="0.25">
      <c r="A23" s="3" t="s">
        <v>6</v>
      </c>
      <c r="B23" s="3" t="s">
        <v>28</v>
      </c>
      <c r="C23" s="4">
        <v>1987000129</v>
      </c>
      <c r="D23" s="23" t="s">
        <v>15</v>
      </c>
      <c r="E23" s="5" t="s">
        <v>16</v>
      </c>
      <c r="F23" s="4" t="s">
        <v>8</v>
      </c>
    </row>
    <row r="24" spans="1:6" ht="14.45" customHeight="1" x14ac:dyDescent="0.25">
      <c r="A24" s="3" t="s">
        <v>6</v>
      </c>
      <c r="B24" s="3" t="s">
        <v>28</v>
      </c>
      <c r="C24" s="4">
        <v>1994000619</v>
      </c>
      <c r="D24" s="23" t="s">
        <v>15</v>
      </c>
      <c r="E24" s="5" t="s">
        <v>16</v>
      </c>
      <c r="F24" s="4" t="s">
        <v>8</v>
      </c>
    </row>
    <row r="25" spans="1:6" ht="14.45" customHeight="1" x14ac:dyDescent="0.25">
      <c r="A25" s="3" t="s">
        <v>6</v>
      </c>
      <c r="B25" s="3" t="s">
        <v>28</v>
      </c>
      <c r="C25" s="4">
        <v>1996002856</v>
      </c>
      <c r="D25" s="23" t="s">
        <v>15</v>
      </c>
      <c r="E25" s="5" t="s">
        <v>12</v>
      </c>
      <c r="F25" s="4" t="s">
        <v>8</v>
      </c>
    </row>
    <row r="26" spans="1:6" ht="14.45" customHeight="1" x14ac:dyDescent="0.25">
      <c r="A26" s="3" t="s">
        <v>6</v>
      </c>
      <c r="B26" s="3" t="s">
        <v>28</v>
      </c>
      <c r="C26" s="4">
        <v>1996002929</v>
      </c>
      <c r="D26" s="23" t="s">
        <v>11</v>
      </c>
      <c r="E26" s="5" t="s">
        <v>12</v>
      </c>
      <c r="F26" s="4" t="s">
        <v>8</v>
      </c>
    </row>
    <row r="27" spans="1:6" ht="14.45" customHeight="1" x14ac:dyDescent="0.25">
      <c r="A27" s="3" t="s">
        <v>6</v>
      </c>
      <c r="B27" s="3" t="s">
        <v>28</v>
      </c>
      <c r="C27" s="4">
        <v>2000002374</v>
      </c>
      <c r="D27" s="23" t="s">
        <v>15</v>
      </c>
      <c r="E27" s="5" t="s">
        <v>16</v>
      </c>
      <c r="F27" s="4" t="s">
        <v>8</v>
      </c>
    </row>
    <row r="28" spans="1:6" ht="14.45" customHeight="1" x14ac:dyDescent="0.25">
      <c r="A28" s="3" t="s">
        <v>6</v>
      </c>
      <c r="B28" s="3" t="s">
        <v>28</v>
      </c>
      <c r="C28" s="4">
        <v>2000002692</v>
      </c>
      <c r="D28" s="23" t="s">
        <v>11</v>
      </c>
      <c r="E28" s="5" t="s">
        <v>12</v>
      </c>
      <c r="F28" s="4" t="s">
        <v>8</v>
      </c>
    </row>
    <row r="29" spans="1:6" ht="14.45" customHeight="1" x14ac:dyDescent="0.25">
      <c r="A29" s="3" t="s">
        <v>6</v>
      </c>
      <c r="B29" s="3" t="s">
        <v>28</v>
      </c>
      <c r="C29" s="4">
        <v>2005003956</v>
      </c>
      <c r="D29" s="23" t="s">
        <v>11</v>
      </c>
      <c r="E29" s="5" t="s">
        <v>16</v>
      </c>
      <c r="F29" s="4" t="s">
        <v>8</v>
      </c>
    </row>
    <row r="30" spans="1:6" ht="14.45" customHeight="1" x14ac:dyDescent="0.25">
      <c r="A30" s="3" t="s">
        <v>6</v>
      </c>
      <c r="B30" s="3" t="s">
        <v>28</v>
      </c>
      <c r="C30" s="4">
        <v>2006007556</v>
      </c>
      <c r="D30" s="23" t="s">
        <v>15</v>
      </c>
      <c r="E30" s="5" t="s">
        <v>16</v>
      </c>
      <c r="F30" s="4" t="s">
        <v>8</v>
      </c>
    </row>
    <row r="31" spans="1:6" ht="14.45" customHeight="1" x14ac:dyDescent="0.25">
      <c r="A31" s="3" t="s">
        <v>6</v>
      </c>
      <c r="B31" s="3" t="s">
        <v>28</v>
      </c>
      <c r="C31" s="4">
        <v>2015001565</v>
      </c>
      <c r="D31" s="23" t="s">
        <v>15</v>
      </c>
      <c r="E31" s="5" t="s">
        <v>12</v>
      </c>
      <c r="F31" s="4" t="s">
        <v>8</v>
      </c>
    </row>
    <row r="32" spans="1:6" ht="14.45" customHeight="1" x14ac:dyDescent="0.25">
      <c r="A32" s="3" t="s">
        <v>6</v>
      </c>
      <c r="B32" s="3" t="s">
        <v>28</v>
      </c>
      <c r="C32" s="4">
        <v>2015001638</v>
      </c>
      <c r="D32" s="23" t="s">
        <v>15</v>
      </c>
      <c r="E32" s="5" t="s">
        <v>12</v>
      </c>
      <c r="F32" s="4" t="s">
        <v>8</v>
      </c>
    </row>
    <row r="33" spans="1:6" ht="14.45" customHeight="1" x14ac:dyDescent="0.25">
      <c r="A33" s="3" t="s">
        <v>6</v>
      </c>
      <c r="B33" s="3" t="s">
        <v>28</v>
      </c>
      <c r="C33" s="4">
        <v>2015001719</v>
      </c>
      <c r="D33" s="23" t="s">
        <v>15</v>
      </c>
      <c r="E33" s="5" t="s">
        <v>12</v>
      </c>
      <c r="F33" s="4" t="s">
        <v>8</v>
      </c>
    </row>
    <row r="34" spans="1:6" ht="14.45" customHeight="1" x14ac:dyDescent="0.25">
      <c r="A34" s="3" t="s">
        <v>6</v>
      </c>
      <c r="B34" s="3" t="s">
        <v>28</v>
      </c>
      <c r="C34" s="4">
        <v>2021002365</v>
      </c>
      <c r="D34" s="23" t="s">
        <v>9</v>
      </c>
      <c r="E34" s="5" t="s">
        <v>12</v>
      </c>
      <c r="F34" s="4" t="s">
        <v>8</v>
      </c>
    </row>
    <row r="35" spans="1:6" ht="14.45" customHeight="1" x14ac:dyDescent="0.25">
      <c r="A35" s="3" t="s">
        <v>6</v>
      </c>
      <c r="B35" s="3" t="s">
        <v>29</v>
      </c>
      <c r="C35" s="4">
        <v>1979004765</v>
      </c>
      <c r="D35" s="23" t="s">
        <v>15</v>
      </c>
      <c r="E35" s="5" t="s">
        <v>16</v>
      </c>
      <c r="F35" s="4" t="s">
        <v>14</v>
      </c>
    </row>
    <row r="36" spans="1:6" ht="14.45" customHeight="1" x14ac:dyDescent="0.25">
      <c r="A36" s="3" t="s">
        <v>6</v>
      </c>
      <c r="B36" s="3" t="s">
        <v>29</v>
      </c>
      <c r="C36" s="4">
        <v>2009001338</v>
      </c>
      <c r="D36" s="23" t="s">
        <v>11</v>
      </c>
      <c r="E36" s="5" t="s">
        <v>16</v>
      </c>
      <c r="F36" s="4" t="s">
        <v>14</v>
      </c>
    </row>
    <row r="37" spans="1:6" ht="14.45" customHeight="1" x14ac:dyDescent="0.25">
      <c r="A37" s="3" t="s">
        <v>6</v>
      </c>
      <c r="B37" s="3" t="s">
        <v>29</v>
      </c>
      <c r="C37" s="4">
        <v>2013002165</v>
      </c>
      <c r="D37" s="23" t="s">
        <v>15</v>
      </c>
      <c r="E37" s="5" t="s">
        <v>12</v>
      </c>
      <c r="F37" s="4" t="s">
        <v>14</v>
      </c>
    </row>
    <row r="38" spans="1:6" ht="14.45" customHeight="1" x14ac:dyDescent="0.25">
      <c r="A38" s="3" t="s">
        <v>6</v>
      </c>
      <c r="B38" s="3" t="s">
        <v>29</v>
      </c>
      <c r="C38" s="4">
        <v>2013002238</v>
      </c>
      <c r="D38" s="23" t="s">
        <v>11</v>
      </c>
      <c r="E38" s="5" t="s">
        <v>12</v>
      </c>
      <c r="F38" s="4" t="s">
        <v>14</v>
      </c>
    </row>
    <row r="39" spans="1:6" ht="14.45" customHeight="1" x14ac:dyDescent="0.25">
      <c r="A39" s="3" t="s">
        <v>6</v>
      </c>
      <c r="B39" s="3" t="s">
        <v>29</v>
      </c>
      <c r="C39" s="4">
        <v>2018002147</v>
      </c>
      <c r="D39" s="23" t="s">
        <v>11</v>
      </c>
      <c r="E39" s="5" t="s">
        <v>12</v>
      </c>
      <c r="F39" s="4" t="s">
        <v>14</v>
      </c>
    </row>
    <row r="40" spans="1:6" ht="14.45" customHeight="1" x14ac:dyDescent="0.25">
      <c r="A40" s="3" t="s">
        <v>6</v>
      </c>
      <c r="B40" s="3" t="s">
        <v>29</v>
      </c>
      <c r="C40" s="4">
        <v>2021001474</v>
      </c>
      <c r="D40" s="23" t="s">
        <v>9</v>
      </c>
      <c r="E40" s="5" t="s">
        <v>12</v>
      </c>
      <c r="F40" s="4" t="s">
        <v>14</v>
      </c>
    </row>
    <row r="41" spans="1:6" x14ac:dyDescent="0.25">
      <c r="A41" s="3" t="s">
        <v>6</v>
      </c>
      <c r="B41" s="3" t="s">
        <v>30</v>
      </c>
      <c r="C41" s="4">
        <v>1986000265</v>
      </c>
      <c r="D41" s="23" t="s">
        <v>15</v>
      </c>
      <c r="E41" s="5" t="s">
        <v>10</v>
      </c>
      <c r="F41" s="4" t="s">
        <v>8</v>
      </c>
    </row>
    <row r="42" spans="1:6" x14ac:dyDescent="0.25">
      <c r="A42" s="3" t="s">
        <v>6</v>
      </c>
      <c r="B42" s="3" t="s">
        <v>30</v>
      </c>
      <c r="C42" s="4">
        <v>1998003711</v>
      </c>
      <c r="D42" s="23" t="s">
        <v>9</v>
      </c>
      <c r="E42" s="5" t="s">
        <v>10</v>
      </c>
      <c r="F42" s="4" t="s">
        <v>8</v>
      </c>
    </row>
    <row r="43" spans="1:6" ht="14.45" customHeight="1" x14ac:dyDescent="0.25">
      <c r="A43" s="3" t="s">
        <v>6</v>
      </c>
      <c r="B43" s="3" t="s">
        <v>31</v>
      </c>
      <c r="C43" s="4">
        <v>1986000818</v>
      </c>
      <c r="D43" s="23" t="s">
        <v>11</v>
      </c>
      <c r="E43" s="5" t="s">
        <v>12</v>
      </c>
      <c r="F43" s="4" t="s">
        <v>8</v>
      </c>
    </row>
    <row r="44" spans="1:6" ht="14.45" customHeight="1" x14ac:dyDescent="0.25">
      <c r="A44" s="3" t="s">
        <v>6</v>
      </c>
      <c r="B44" s="3" t="s">
        <v>32</v>
      </c>
      <c r="C44" s="4">
        <v>1989000983</v>
      </c>
      <c r="D44" s="23" t="s">
        <v>9</v>
      </c>
      <c r="E44" s="5" t="s">
        <v>12</v>
      </c>
      <c r="F44" s="4" t="s">
        <v>8</v>
      </c>
    </row>
    <row r="45" spans="1:6" ht="14.45" customHeight="1" x14ac:dyDescent="0.25">
      <c r="A45" s="3" t="s">
        <v>6</v>
      </c>
      <c r="B45" s="3" t="s">
        <v>32</v>
      </c>
      <c r="C45" s="4">
        <v>1994002565</v>
      </c>
      <c r="D45" s="23" t="s">
        <v>9</v>
      </c>
      <c r="E45" s="5" t="s">
        <v>16</v>
      </c>
      <c r="F45" s="4" t="s">
        <v>8</v>
      </c>
    </row>
    <row r="46" spans="1:6" ht="14.45" customHeight="1" x14ac:dyDescent="0.25">
      <c r="A46" s="3" t="s">
        <v>6</v>
      </c>
      <c r="B46" s="3" t="s">
        <v>32</v>
      </c>
      <c r="C46" s="4">
        <v>1996001647</v>
      </c>
      <c r="D46" s="23" t="s">
        <v>11</v>
      </c>
      <c r="E46" s="5" t="s">
        <v>12</v>
      </c>
      <c r="F46" s="4" t="s">
        <v>8</v>
      </c>
    </row>
    <row r="47" spans="1:6" ht="14.45" customHeight="1" x14ac:dyDescent="0.25">
      <c r="A47" s="3" t="s">
        <v>6</v>
      </c>
      <c r="B47" s="3" t="s">
        <v>32</v>
      </c>
      <c r="C47" s="4">
        <v>1996004883</v>
      </c>
      <c r="D47" s="23" t="s">
        <v>11</v>
      </c>
      <c r="E47" s="5" t="s">
        <v>12</v>
      </c>
      <c r="F47" s="4" t="s">
        <v>8</v>
      </c>
    </row>
    <row r="48" spans="1:6" ht="14.45" customHeight="1" x14ac:dyDescent="0.25">
      <c r="A48" s="3" t="s">
        <v>6</v>
      </c>
      <c r="B48" s="3" t="s">
        <v>32</v>
      </c>
      <c r="C48" s="4">
        <v>1997001047</v>
      </c>
      <c r="D48" s="23" t="s">
        <v>11</v>
      </c>
      <c r="E48" s="5" t="s">
        <v>12</v>
      </c>
      <c r="F48" s="4" t="s">
        <v>8</v>
      </c>
    </row>
    <row r="49" spans="1:6" ht="14.45" customHeight="1" x14ac:dyDescent="0.25">
      <c r="A49" s="3" t="s">
        <v>6</v>
      </c>
      <c r="B49" s="3" t="s">
        <v>32</v>
      </c>
      <c r="C49" s="4">
        <v>1997002183</v>
      </c>
      <c r="D49" s="23" t="s">
        <v>15</v>
      </c>
      <c r="E49" s="5" t="s">
        <v>12</v>
      </c>
      <c r="F49" s="4" t="s">
        <v>8</v>
      </c>
    </row>
    <row r="50" spans="1:6" ht="14.45" customHeight="1" x14ac:dyDescent="0.25">
      <c r="A50" s="3" t="s">
        <v>6</v>
      </c>
      <c r="B50" s="3" t="s">
        <v>32</v>
      </c>
      <c r="C50" s="4">
        <v>1998004074</v>
      </c>
      <c r="D50" s="23" t="s">
        <v>15</v>
      </c>
      <c r="E50" s="5" t="s">
        <v>33</v>
      </c>
      <c r="F50" s="4" t="s">
        <v>8</v>
      </c>
    </row>
    <row r="51" spans="1:6" ht="14.45" customHeight="1" x14ac:dyDescent="0.25">
      <c r="A51" s="3" t="s">
        <v>6</v>
      </c>
      <c r="B51" s="3" t="s">
        <v>32</v>
      </c>
      <c r="C51" s="4">
        <v>1998004856</v>
      </c>
      <c r="D51" s="23" t="s">
        <v>11</v>
      </c>
      <c r="E51" s="5" t="s">
        <v>12</v>
      </c>
      <c r="F51" s="4" t="s">
        <v>8</v>
      </c>
    </row>
    <row r="52" spans="1:6" ht="14.45" customHeight="1" x14ac:dyDescent="0.25">
      <c r="A52" s="3" t="s">
        <v>6</v>
      </c>
      <c r="B52" s="3" t="s">
        <v>32</v>
      </c>
      <c r="C52" s="4">
        <v>1998005674</v>
      </c>
      <c r="D52" s="23" t="s">
        <v>11</v>
      </c>
      <c r="E52" s="5" t="s">
        <v>12</v>
      </c>
      <c r="F52" s="4" t="s">
        <v>8</v>
      </c>
    </row>
    <row r="53" spans="1:6" ht="14.45" customHeight="1" x14ac:dyDescent="0.25">
      <c r="A53" s="3" t="s">
        <v>6</v>
      </c>
      <c r="B53" s="3" t="s">
        <v>32</v>
      </c>
      <c r="C53" s="4">
        <v>1998006247</v>
      </c>
      <c r="D53" s="23" t="s">
        <v>9</v>
      </c>
      <c r="E53" s="5" t="s">
        <v>12</v>
      </c>
      <c r="F53" s="4" t="s">
        <v>8</v>
      </c>
    </row>
    <row r="54" spans="1:6" ht="14.45" customHeight="1" x14ac:dyDescent="0.25">
      <c r="A54" s="3" t="s">
        <v>6</v>
      </c>
      <c r="B54" s="3" t="s">
        <v>32</v>
      </c>
      <c r="C54" s="4">
        <v>1999002792</v>
      </c>
      <c r="D54" s="23" t="s">
        <v>11</v>
      </c>
      <c r="E54" s="5" t="s">
        <v>12</v>
      </c>
      <c r="F54" s="4" t="s">
        <v>8</v>
      </c>
    </row>
    <row r="55" spans="1:6" ht="14.45" customHeight="1" x14ac:dyDescent="0.25">
      <c r="A55" s="3" t="s">
        <v>6</v>
      </c>
      <c r="B55" s="3" t="s">
        <v>32</v>
      </c>
      <c r="C55" s="4">
        <v>1999003756</v>
      </c>
      <c r="D55" s="23" t="s">
        <v>11</v>
      </c>
      <c r="E55" s="5" t="s">
        <v>12</v>
      </c>
      <c r="F55" s="4" t="s">
        <v>8</v>
      </c>
    </row>
    <row r="56" spans="1:6" ht="14.45" customHeight="1" x14ac:dyDescent="0.25">
      <c r="A56" s="3" t="s">
        <v>6</v>
      </c>
      <c r="B56" s="3" t="s">
        <v>32</v>
      </c>
      <c r="C56" s="4">
        <v>2000007856</v>
      </c>
      <c r="D56" s="23" t="s">
        <v>11</v>
      </c>
      <c r="E56" s="5" t="s">
        <v>12</v>
      </c>
      <c r="F56" s="4" t="s">
        <v>8</v>
      </c>
    </row>
    <row r="57" spans="1:6" ht="14.45" customHeight="1" x14ac:dyDescent="0.25">
      <c r="A57" s="3" t="s">
        <v>6</v>
      </c>
      <c r="B57" s="3" t="s">
        <v>32</v>
      </c>
      <c r="C57" s="4">
        <v>2001000847</v>
      </c>
      <c r="D57" s="23" t="s">
        <v>11</v>
      </c>
      <c r="E57" s="5" t="s">
        <v>12</v>
      </c>
      <c r="F57" s="4" t="s">
        <v>8</v>
      </c>
    </row>
    <row r="58" spans="1:6" ht="14.45" customHeight="1" x14ac:dyDescent="0.25">
      <c r="A58" s="3" t="s">
        <v>6</v>
      </c>
      <c r="B58" s="3" t="s">
        <v>32</v>
      </c>
      <c r="C58" s="4">
        <v>2002000565</v>
      </c>
      <c r="D58" s="23" t="s">
        <v>11</v>
      </c>
      <c r="E58" s="5" t="s">
        <v>12</v>
      </c>
      <c r="F58" s="4" t="s">
        <v>8</v>
      </c>
    </row>
    <row r="59" spans="1:6" ht="14.45" customHeight="1" x14ac:dyDescent="0.25">
      <c r="A59" s="3" t="s">
        <v>6</v>
      </c>
      <c r="B59" s="3" t="s">
        <v>32</v>
      </c>
      <c r="C59" s="4">
        <v>2002000719</v>
      </c>
      <c r="D59" s="23" t="s">
        <v>11</v>
      </c>
      <c r="E59" s="5" t="s">
        <v>12</v>
      </c>
      <c r="F59" s="4" t="s">
        <v>8</v>
      </c>
    </row>
    <row r="60" spans="1:6" ht="14.45" customHeight="1" x14ac:dyDescent="0.25">
      <c r="A60" s="3" t="s">
        <v>6</v>
      </c>
      <c r="B60" s="3" t="s">
        <v>32</v>
      </c>
      <c r="C60" s="4">
        <v>2003000283</v>
      </c>
      <c r="D60" s="23" t="s">
        <v>9</v>
      </c>
      <c r="E60" s="5" t="s">
        <v>12</v>
      </c>
      <c r="F60" s="4" t="s">
        <v>8</v>
      </c>
    </row>
    <row r="61" spans="1:6" ht="14.45" customHeight="1" x14ac:dyDescent="0.25">
      <c r="A61" s="3" t="s">
        <v>6</v>
      </c>
      <c r="B61" s="3" t="s">
        <v>32</v>
      </c>
      <c r="C61" s="4">
        <v>2003000747</v>
      </c>
      <c r="D61" s="23" t="s">
        <v>9</v>
      </c>
      <c r="E61" s="5" t="s">
        <v>12</v>
      </c>
      <c r="F61" s="4" t="s">
        <v>8</v>
      </c>
    </row>
    <row r="62" spans="1:6" ht="14.45" customHeight="1" x14ac:dyDescent="0.25">
      <c r="A62" s="3" t="s">
        <v>6</v>
      </c>
      <c r="B62" s="3" t="s">
        <v>32</v>
      </c>
      <c r="C62" s="4">
        <v>2003001638</v>
      </c>
      <c r="D62" s="23" t="s">
        <v>11</v>
      </c>
      <c r="E62" s="5" t="s">
        <v>12</v>
      </c>
      <c r="F62" s="4" t="s">
        <v>8</v>
      </c>
    </row>
    <row r="63" spans="1:6" ht="14.45" customHeight="1" x14ac:dyDescent="0.25">
      <c r="A63" s="3" t="s">
        <v>6</v>
      </c>
      <c r="B63" s="3" t="s">
        <v>32</v>
      </c>
      <c r="C63" s="4">
        <v>2004002174</v>
      </c>
      <c r="D63" s="23" t="s">
        <v>9</v>
      </c>
      <c r="E63" s="5" t="s">
        <v>12</v>
      </c>
      <c r="F63" s="4" t="s">
        <v>8</v>
      </c>
    </row>
    <row r="64" spans="1:6" ht="14.45" customHeight="1" x14ac:dyDescent="0.25">
      <c r="A64" s="3" t="s">
        <v>6</v>
      </c>
      <c r="B64" s="3" t="s">
        <v>32</v>
      </c>
      <c r="C64" s="4">
        <v>2005000256</v>
      </c>
      <c r="D64" s="23" t="s">
        <v>11</v>
      </c>
      <c r="E64" s="5" t="s">
        <v>12</v>
      </c>
      <c r="F64" s="4" t="s">
        <v>8</v>
      </c>
    </row>
    <row r="65" spans="1:6" ht="14.45" customHeight="1" x14ac:dyDescent="0.25">
      <c r="A65" s="3" t="s">
        <v>6</v>
      </c>
      <c r="B65" s="3" t="s">
        <v>32</v>
      </c>
      <c r="C65" s="4">
        <v>2005001211</v>
      </c>
      <c r="D65" s="23" t="s">
        <v>9</v>
      </c>
      <c r="E65" s="5" t="s">
        <v>12</v>
      </c>
      <c r="F65" s="4" t="s">
        <v>8</v>
      </c>
    </row>
    <row r="66" spans="1:6" ht="14.45" customHeight="1" x14ac:dyDescent="0.25">
      <c r="A66" s="3" t="s">
        <v>6</v>
      </c>
      <c r="B66" s="3" t="s">
        <v>32</v>
      </c>
      <c r="C66" s="4">
        <v>2005006483</v>
      </c>
      <c r="D66" s="23" t="s">
        <v>11</v>
      </c>
      <c r="E66" s="5" t="s">
        <v>12</v>
      </c>
      <c r="F66" s="4" t="s">
        <v>8</v>
      </c>
    </row>
    <row r="67" spans="1:6" ht="14.45" customHeight="1" x14ac:dyDescent="0.25">
      <c r="A67" s="3" t="s">
        <v>6</v>
      </c>
      <c r="B67" s="3" t="s">
        <v>32</v>
      </c>
      <c r="C67" s="4">
        <v>2007003074</v>
      </c>
      <c r="D67" s="23" t="s">
        <v>9</v>
      </c>
      <c r="E67" s="5" t="s">
        <v>12</v>
      </c>
      <c r="F67" s="4" t="s">
        <v>8</v>
      </c>
    </row>
    <row r="68" spans="1:6" ht="14.45" customHeight="1" x14ac:dyDescent="0.25">
      <c r="A68" s="3" t="s">
        <v>6</v>
      </c>
      <c r="B68" s="3" t="s">
        <v>32</v>
      </c>
      <c r="C68" s="4">
        <v>2009002156</v>
      </c>
      <c r="D68" s="23" t="s">
        <v>11</v>
      </c>
      <c r="E68" s="5" t="s">
        <v>12</v>
      </c>
      <c r="F68" s="4" t="s">
        <v>8</v>
      </c>
    </row>
    <row r="69" spans="1:6" ht="14.45" customHeight="1" x14ac:dyDescent="0.25">
      <c r="A69" s="3" t="s">
        <v>6</v>
      </c>
      <c r="B69" s="3" t="s">
        <v>32</v>
      </c>
      <c r="C69" s="4">
        <v>2009002229</v>
      </c>
      <c r="D69" s="23" t="s">
        <v>9</v>
      </c>
      <c r="E69" s="5" t="s">
        <v>12</v>
      </c>
      <c r="F69" s="4" t="s">
        <v>8</v>
      </c>
    </row>
    <row r="70" spans="1:6" ht="14.45" customHeight="1" x14ac:dyDescent="0.25">
      <c r="A70" s="3" t="s">
        <v>6</v>
      </c>
      <c r="B70" s="3" t="s">
        <v>32</v>
      </c>
      <c r="C70" s="4">
        <v>2010000374</v>
      </c>
      <c r="D70" s="23" t="s">
        <v>11</v>
      </c>
      <c r="E70" s="5" t="s">
        <v>12</v>
      </c>
      <c r="F70" s="4" t="s">
        <v>8</v>
      </c>
    </row>
    <row r="71" spans="1:6" ht="14.45" customHeight="1" x14ac:dyDescent="0.25">
      <c r="A71" s="3" t="s">
        <v>6</v>
      </c>
      <c r="B71" s="3" t="s">
        <v>32</v>
      </c>
      <c r="C71" s="4">
        <v>2010003047</v>
      </c>
      <c r="D71" s="23" t="s">
        <v>9</v>
      </c>
      <c r="E71" s="5" t="s">
        <v>12</v>
      </c>
      <c r="F71" s="4" t="s">
        <v>8</v>
      </c>
    </row>
    <row r="72" spans="1:6" ht="14.45" customHeight="1" x14ac:dyDescent="0.25">
      <c r="A72" s="3" t="s">
        <v>6</v>
      </c>
      <c r="B72" s="3" t="s">
        <v>32</v>
      </c>
      <c r="C72" s="4">
        <v>2010003292</v>
      </c>
      <c r="D72" s="23" t="s">
        <v>11</v>
      </c>
      <c r="E72" s="5" t="s">
        <v>16</v>
      </c>
      <c r="F72" s="4" t="s">
        <v>8</v>
      </c>
    </row>
    <row r="73" spans="1:6" ht="14.45" customHeight="1" x14ac:dyDescent="0.25">
      <c r="A73" s="3" t="s">
        <v>6</v>
      </c>
      <c r="B73" s="3" t="s">
        <v>32</v>
      </c>
      <c r="C73" s="4">
        <v>2010003365</v>
      </c>
      <c r="D73" s="23" t="s">
        <v>15</v>
      </c>
      <c r="E73" s="5" t="s">
        <v>16</v>
      </c>
      <c r="F73" s="4" t="s">
        <v>8</v>
      </c>
    </row>
    <row r="74" spans="1:6" ht="14.45" customHeight="1" x14ac:dyDescent="0.25">
      <c r="A74" s="3" t="s">
        <v>6</v>
      </c>
      <c r="B74" s="3" t="s">
        <v>32</v>
      </c>
      <c r="C74" s="4">
        <v>2010003438</v>
      </c>
      <c r="D74" s="23" t="s">
        <v>11</v>
      </c>
      <c r="E74" s="5" t="s">
        <v>12</v>
      </c>
      <c r="F74" s="4" t="s">
        <v>8</v>
      </c>
    </row>
    <row r="75" spans="1:6" ht="14.45" customHeight="1" x14ac:dyDescent="0.25">
      <c r="A75" s="3" t="s">
        <v>6</v>
      </c>
      <c r="B75" s="3" t="s">
        <v>32</v>
      </c>
      <c r="C75" s="4">
        <v>2010005074</v>
      </c>
      <c r="D75" s="23" t="s">
        <v>9</v>
      </c>
      <c r="E75" s="5" t="s">
        <v>16</v>
      </c>
      <c r="F75" s="4" t="s">
        <v>8</v>
      </c>
    </row>
    <row r="76" spans="1:6" ht="14.45" customHeight="1" x14ac:dyDescent="0.25">
      <c r="A76" s="3" t="s">
        <v>6</v>
      </c>
      <c r="B76" s="3" t="s">
        <v>32</v>
      </c>
      <c r="C76" s="4">
        <v>2010005211</v>
      </c>
      <c r="D76" s="23" t="s">
        <v>9</v>
      </c>
      <c r="E76" s="5" t="s">
        <v>16</v>
      </c>
      <c r="F76" s="4" t="s">
        <v>8</v>
      </c>
    </row>
    <row r="77" spans="1:6" ht="14.45" customHeight="1" x14ac:dyDescent="0.25">
      <c r="A77" s="3" t="s">
        <v>6</v>
      </c>
      <c r="B77" s="3" t="s">
        <v>32</v>
      </c>
      <c r="C77" s="4">
        <v>2012000665</v>
      </c>
      <c r="D77" s="23" t="s">
        <v>9</v>
      </c>
      <c r="E77" s="5" t="s">
        <v>12</v>
      </c>
      <c r="F77" s="4" t="s">
        <v>8</v>
      </c>
    </row>
    <row r="78" spans="1:6" ht="14.45" customHeight="1" x14ac:dyDescent="0.25">
      <c r="A78" s="3" t="s">
        <v>6</v>
      </c>
      <c r="B78" s="3" t="s">
        <v>32</v>
      </c>
      <c r="C78" s="4">
        <v>2013000456</v>
      </c>
      <c r="D78" s="23" t="s">
        <v>9</v>
      </c>
      <c r="E78" s="5" t="s">
        <v>12</v>
      </c>
      <c r="F78" s="4" t="s">
        <v>8</v>
      </c>
    </row>
    <row r="79" spans="1:6" ht="14.45" customHeight="1" x14ac:dyDescent="0.25">
      <c r="A79" s="3" t="s">
        <v>6</v>
      </c>
      <c r="B79" s="3" t="s">
        <v>32</v>
      </c>
      <c r="C79" s="4">
        <v>2016000538</v>
      </c>
      <c r="D79" s="23" t="s">
        <v>9</v>
      </c>
      <c r="E79" s="5" t="s">
        <v>12</v>
      </c>
      <c r="F79" s="4" t="s">
        <v>8</v>
      </c>
    </row>
    <row r="80" spans="1:6" ht="14.45" customHeight="1" x14ac:dyDescent="0.25">
      <c r="A80" s="3" t="s">
        <v>6</v>
      </c>
      <c r="B80" s="3" t="s">
        <v>32</v>
      </c>
      <c r="C80" s="4">
        <v>2017000574</v>
      </c>
      <c r="D80" s="23" t="s">
        <v>9</v>
      </c>
      <c r="E80" s="5" t="s">
        <v>12</v>
      </c>
      <c r="F80" s="4" t="s">
        <v>8</v>
      </c>
    </row>
    <row r="81" spans="1:6" ht="14.45" customHeight="1" x14ac:dyDescent="0.25">
      <c r="A81" s="3" t="s">
        <v>6</v>
      </c>
      <c r="B81" s="3" t="s">
        <v>32</v>
      </c>
      <c r="C81" s="4">
        <v>2017000711</v>
      </c>
      <c r="D81" s="23" t="s">
        <v>9</v>
      </c>
      <c r="E81" s="5" t="s">
        <v>12</v>
      </c>
      <c r="F81" s="4" t="s">
        <v>8</v>
      </c>
    </row>
    <row r="82" spans="1:6" ht="14.45" customHeight="1" x14ac:dyDescent="0.25">
      <c r="A82" s="3" t="s">
        <v>6</v>
      </c>
      <c r="B82" s="3" t="s">
        <v>32</v>
      </c>
      <c r="C82" s="4">
        <v>2019000865</v>
      </c>
      <c r="D82" s="23" t="s">
        <v>9</v>
      </c>
      <c r="E82" s="5" t="s">
        <v>12</v>
      </c>
      <c r="F82" s="4" t="s">
        <v>8</v>
      </c>
    </row>
    <row r="83" spans="1:6" ht="14.45" customHeight="1" x14ac:dyDescent="0.25">
      <c r="A83" s="3" t="s">
        <v>6</v>
      </c>
      <c r="B83" s="3" t="s">
        <v>32</v>
      </c>
      <c r="C83" s="4">
        <v>2019001047</v>
      </c>
      <c r="D83" s="23" t="s">
        <v>9</v>
      </c>
      <c r="E83" s="5" t="s">
        <v>12</v>
      </c>
      <c r="F83" s="4" t="s">
        <v>8</v>
      </c>
    </row>
    <row r="84" spans="1:6" ht="14.45" customHeight="1" x14ac:dyDescent="0.25">
      <c r="A84" s="3" t="s">
        <v>6</v>
      </c>
      <c r="B84" s="3" t="s">
        <v>32</v>
      </c>
      <c r="C84" s="4">
        <v>2021003019</v>
      </c>
      <c r="D84" s="23" t="s">
        <v>9</v>
      </c>
      <c r="E84" s="5" t="s">
        <v>12</v>
      </c>
      <c r="F84" s="4" t="s">
        <v>8</v>
      </c>
    </row>
    <row r="85" spans="1:6" ht="14.45" customHeight="1" x14ac:dyDescent="0.25">
      <c r="A85" s="3" t="s">
        <v>6</v>
      </c>
      <c r="B85" s="3" t="s">
        <v>34</v>
      </c>
      <c r="C85" s="4">
        <v>2019000474</v>
      </c>
      <c r="D85" s="23" t="s">
        <v>9</v>
      </c>
      <c r="E85" s="5" t="s">
        <v>12</v>
      </c>
      <c r="F85" s="4" t="s">
        <v>8</v>
      </c>
    </row>
    <row r="86" spans="1:6" ht="14.45" customHeight="1" x14ac:dyDescent="0.25">
      <c r="A86" s="3" t="s">
        <v>6</v>
      </c>
      <c r="B86" s="3" t="s">
        <v>35</v>
      </c>
      <c r="C86" s="4">
        <v>1995003638</v>
      </c>
      <c r="D86" s="23" t="s">
        <v>9</v>
      </c>
      <c r="E86" s="5" t="s">
        <v>12</v>
      </c>
      <c r="F86" s="4" t="s">
        <v>8</v>
      </c>
    </row>
    <row r="87" spans="1:6" ht="14.45" customHeight="1" x14ac:dyDescent="0.25">
      <c r="A87" s="3" t="s">
        <v>6</v>
      </c>
      <c r="B87" s="3" t="s">
        <v>36</v>
      </c>
      <c r="C87" s="4">
        <v>1972000111</v>
      </c>
      <c r="D87" s="23" t="s">
        <v>15</v>
      </c>
      <c r="E87" s="5" t="s">
        <v>16</v>
      </c>
      <c r="F87" s="4" t="s">
        <v>8</v>
      </c>
    </row>
    <row r="88" spans="1:6" ht="14.45" customHeight="1" x14ac:dyDescent="0.25">
      <c r="A88" s="3" t="s">
        <v>6</v>
      </c>
      <c r="B88" s="3" t="s">
        <v>36</v>
      </c>
      <c r="C88" s="4">
        <v>1999000374</v>
      </c>
      <c r="D88" s="23" t="s">
        <v>11</v>
      </c>
      <c r="E88" s="5" t="s">
        <v>12</v>
      </c>
      <c r="F88" s="4" t="s">
        <v>8</v>
      </c>
    </row>
    <row r="89" spans="1:6" ht="14.45" customHeight="1" x14ac:dyDescent="0.25">
      <c r="A89" s="3" t="s">
        <v>6</v>
      </c>
      <c r="B89" s="3" t="s">
        <v>37</v>
      </c>
      <c r="C89" s="4">
        <v>1974000419</v>
      </c>
      <c r="D89" s="23" t="s">
        <v>15</v>
      </c>
      <c r="E89" s="5" t="s">
        <v>16</v>
      </c>
      <c r="F89" s="4" t="s">
        <v>8</v>
      </c>
    </row>
    <row r="90" spans="1:6" ht="14.45" customHeight="1" x14ac:dyDescent="0.25">
      <c r="A90" s="3" t="s">
        <v>6</v>
      </c>
      <c r="B90" s="3" t="s">
        <v>37</v>
      </c>
      <c r="C90" s="4">
        <v>1997003147</v>
      </c>
      <c r="D90" s="23" t="s">
        <v>11</v>
      </c>
      <c r="E90" s="5" t="s">
        <v>16</v>
      </c>
      <c r="F90" s="4" t="s">
        <v>8</v>
      </c>
    </row>
    <row r="91" spans="1:6" ht="14.45" customHeight="1" x14ac:dyDescent="0.25">
      <c r="A91" s="3" t="s">
        <v>6</v>
      </c>
      <c r="B91" s="3" t="s">
        <v>37</v>
      </c>
      <c r="C91" s="4">
        <v>2010001265</v>
      </c>
      <c r="D91" s="23" t="s">
        <v>9</v>
      </c>
      <c r="E91" s="5" t="s">
        <v>12</v>
      </c>
      <c r="F91" s="4" t="s">
        <v>8</v>
      </c>
    </row>
    <row r="92" spans="1:6" ht="14.45" customHeight="1" x14ac:dyDescent="0.25">
      <c r="A92" s="3" t="s">
        <v>6</v>
      </c>
      <c r="B92" s="3" t="s">
        <v>38</v>
      </c>
      <c r="C92" s="4">
        <v>1979000638</v>
      </c>
      <c r="D92" s="23" t="s">
        <v>15</v>
      </c>
      <c r="E92" s="5" t="s">
        <v>16</v>
      </c>
      <c r="F92" s="4" t="s">
        <v>8</v>
      </c>
    </row>
    <row r="93" spans="1:6" ht="14.45" customHeight="1" x14ac:dyDescent="0.25">
      <c r="A93" s="3" t="s">
        <v>6</v>
      </c>
      <c r="B93" s="3" t="s">
        <v>38</v>
      </c>
      <c r="C93" s="4">
        <v>2009000511</v>
      </c>
      <c r="D93" s="23" t="s">
        <v>11</v>
      </c>
      <c r="E93" s="5" t="s">
        <v>16</v>
      </c>
      <c r="F93" s="4" t="s">
        <v>8</v>
      </c>
    </row>
    <row r="94" spans="1:6" ht="14.45" customHeight="1" x14ac:dyDescent="0.25">
      <c r="A94" s="3" t="s">
        <v>6</v>
      </c>
      <c r="B94" s="3" t="s">
        <v>38</v>
      </c>
      <c r="C94" s="4">
        <v>2011001692</v>
      </c>
      <c r="D94" s="23" t="s">
        <v>9</v>
      </c>
      <c r="E94" s="5" t="s">
        <v>12</v>
      </c>
      <c r="F94" s="4" t="s">
        <v>8</v>
      </c>
    </row>
    <row r="95" spans="1:6" ht="14.45" customHeight="1" x14ac:dyDescent="0.25">
      <c r="A95" s="3" t="s">
        <v>6</v>
      </c>
      <c r="B95" s="3" t="s">
        <v>38</v>
      </c>
      <c r="C95" s="4">
        <v>2020002965</v>
      </c>
      <c r="D95" s="23" t="s">
        <v>9</v>
      </c>
      <c r="E95" s="5" t="s">
        <v>12</v>
      </c>
      <c r="F95" s="4" t="s">
        <v>8</v>
      </c>
    </row>
    <row r="96" spans="1:6" ht="14.45" customHeight="1" x14ac:dyDescent="0.25">
      <c r="A96" s="3" t="s">
        <v>6</v>
      </c>
      <c r="B96" s="3" t="s">
        <v>39</v>
      </c>
      <c r="C96" s="4">
        <v>1993001719</v>
      </c>
      <c r="D96" s="23" t="s">
        <v>11</v>
      </c>
      <c r="E96" s="5" t="s">
        <v>12</v>
      </c>
      <c r="F96" s="4" t="s">
        <v>8</v>
      </c>
    </row>
    <row r="97" spans="1:6" x14ac:dyDescent="0.25">
      <c r="A97" s="3" t="s">
        <v>6</v>
      </c>
      <c r="B97" s="3" t="s">
        <v>40</v>
      </c>
      <c r="C97" s="4">
        <v>1979001911</v>
      </c>
      <c r="D97" s="23" t="s">
        <v>15</v>
      </c>
      <c r="E97" s="5" t="s">
        <v>16</v>
      </c>
      <c r="F97" s="4" t="s">
        <v>8</v>
      </c>
    </row>
    <row r="98" spans="1:6" ht="14.45" customHeight="1" x14ac:dyDescent="0.25">
      <c r="A98" s="3" t="s">
        <v>6</v>
      </c>
      <c r="B98" s="3" t="s">
        <v>41</v>
      </c>
      <c r="C98" s="4">
        <v>2004000147</v>
      </c>
      <c r="D98" s="23" t="s">
        <v>11</v>
      </c>
      <c r="E98" s="5" t="s">
        <v>12</v>
      </c>
      <c r="F98" s="4" t="s">
        <v>14</v>
      </c>
    </row>
    <row r="99" spans="1:6" x14ac:dyDescent="0.25">
      <c r="A99" s="3" t="s">
        <v>6</v>
      </c>
      <c r="B99" s="3" t="s">
        <v>42</v>
      </c>
      <c r="C99" s="4">
        <v>1981001492</v>
      </c>
      <c r="D99" s="23" t="s">
        <v>15</v>
      </c>
      <c r="E99" s="5" t="s">
        <v>16</v>
      </c>
      <c r="F99" s="4" t="s">
        <v>14</v>
      </c>
    </row>
    <row r="100" spans="1:6" x14ac:dyDescent="0.25">
      <c r="A100" s="3" t="s">
        <v>6</v>
      </c>
      <c r="B100" s="3" t="s">
        <v>42</v>
      </c>
      <c r="C100" s="4">
        <v>2000008429</v>
      </c>
      <c r="D100" s="23" t="s">
        <v>11</v>
      </c>
      <c r="E100" s="5" t="s">
        <v>16</v>
      </c>
      <c r="F100" s="4" t="s">
        <v>14</v>
      </c>
    </row>
    <row r="101" spans="1:6" x14ac:dyDescent="0.25">
      <c r="A101" s="3" t="s">
        <v>6</v>
      </c>
      <c r="B101" s="3" t="s">
        <v>43</v>
      </c>
      <c r="C101" s="4">
        <v>1967000174</v>
      </c>
      <c r="D101" s="23" t="s">
        <v>15</v>
      </c>
      <c r="E101" s="5" t="s">
        <v>16</v>
      </c>
      <c r="F101" s="4" t="s">
        <v>14</v>
      </c>
    </row>
    <row r="102" spans="1:6" x14ac:dyDescent="0.25">
      <c r="A102" s="3" t="s">
        <v>6</v>
      </c>
      <c r="B102" s="3" t="s">
        <v>43</v>
      </c>
      <c r="C102" s="4">
        <v>2010001419</v>
      </c>
      <c r="D102" s="23" t="s">
        <v>11</v>
      </c>
      <c r="E102" s="5" t="s">
        <v>12</v>
      </c>
      <c r="F102" s="4" t="s">
        <v>14</v>
      </c>
    </row>
    <row r="103" spans="1:6" ht="14.45" customHeight="1" x14ac:dyDescent="0.25">
      <c r="A103" s="3" t="s">
        <v>6</v>
      </c>
      <c r="B103" s="3" t="s">
        <v>44</v>
      </c>
      <c r="C103" s="4">
        <v>1984000111</v>
      </c>
      <c r="D103" s="23" t="s">
        <v>15</v>
      </c>
      <c r="E103" s="5" t="s">
        <v>12</v>
      </c>
      <c r="F103" s="4" t="s">
        <v>14</v>
      </c>
    </row>
    <row r="104" spans="1:6" ht="14.45" customHeight="1" x14ac:dyDescent="0.25">
      <c r="A104" s="3" t="s">
        <v>6</v>
      </c>
      <c r="B104" s="3" t="s">
        <v>44</v>
      </c>
      <c r="C104" s="4">
        <v>1984000292</v>
      </c>
      <c r="D104" s="23" t="s">
        <v>15</v>
      </c>
      <c r="E104" s="5" t="s">
        <v>12</v>
      </c>
      <c r="F104" s="4" t="s">
        <v>14</v>
      </c>
    </row>
    <row r="105" spans="1:6" ht="14.45" customHeight="1" x14ac:dyDescent="0.25">
      <c r="A105" s="3" t="s">
        <v>6</v>
      </c>
      <c r="B105" s="3" t="s">
        <v>45</v>
      </c>
      <c r="C105" s="4">
        <v>1994004118</v>
      </c>
      <c r="D105" s="23" t="s">
        <v>15</v>
      </c>
      <c r="E105" s="5" t="s">
        <v>16</v>
      </c>
      <c r="F105" s="4" t="s">
        <v>14</v>
      </c>
    </row>
    <row r="106" spans="1:6" ht="14.45" customHeight="1" x14ac:dyDescent="0.25">
      <c r="A106" s="3" t="s">
        <v>6</v>
      </c>
      <c r="B106" s="3" t="s">
        <v>45</v>
      </c>
      <c r="C106" s="4">
        <v>2005005111</v>
      </c>
      <c r="D106" s="23" t="s">
        <v>11</v>
      </c>
      <c r="E106" s="5" t="s">
        <v>12</v>
      </c>
      <c r="F106" s="4" t="s">
        <v>14</v>
      </c>
    </row>
    <row r="107" spans="1:6" x14ac:dyDescent="0.25">
      <c r="A107" s="3" t="s">
        <v>6</v>
      </c>
      <c r="B107" s="3" t="s">
        <v>46</v>
      </c>
      <c r="C107" s="4">
        <v>1984000438</v>
      </c>
      <c r="D107" s="23" t="s">
        <v>15</v>
      </c>
      <c r="E107" s="5" t="s">
        <v>16</v>
      </c>
      <c r="F107" s="4" t="s">
        <v>8</v>
      </c>
    </row>
    <row r="108" spans="1:6" x14ac:dyDescent="0.25">
      <c r="A108" s="3" t="s">
        <v>6</v>
      </c>
      <c r="B108" s="3" t="s">
        <v>46</v>
      </c>
      <c r="C108" s="4">
        <v>1999004183</v>
      </c>
      <c r="D108" s="23" t="s">
        <v>11</v>
      </c>
      <c r="E108" s="5" t="s">
        <v>12</v>
      </c>
      <c r="F108" s="4" t="s">
        <v>8</v>
      </c>
    </row>
    <row r="109" spans="1:6" ht="14.45" customHeight="1" x14ac:dyDescent="0.25">
      <c r="A109" s="3" t="s">
        <v>6</v>
      </c>
      <c r="B109" s="3" t="s">
        <v>47</v>
      </c>
      <c r="C109" s="4">
        <v>1996004247</v>
      </c>
      <c r="D109" s="23" t="s">
        <v>15</v>
      </c>
      <c r="E109" s="5" t="s">
        <v>12</v>
      </c>
      <c r="F109" s="4" t="s">
        <v>8</v>
      </c>
    </row>
    <row r="110" spans="1:6" ht="14.45" customHeight="1" x14ac:dyDescent="0.25">
      <c r="A110" s="3" t="s">
        <v>6</v>
      </c>
      <c r="B110" s="3" t="s">
        <v>48</v>
      </c>
      <c r="C110" s="4">
        <v>1988000874</v>
      </c>
      <c r="D110" s="23" t="s">
        <v>11</v>
      </c>
      <c r="E110" s="5" t="s">
        <v>16</v>
      </c>
      <c r="F110" s="4" t="s">
        <v>8</v>
      </c>
    </row>
    <row r="111" spans="1:6" ht="14.45" customHeight="1" x14ac:dyDescent="0.25">
      <c r="A111" s="3" t="s">
        <v>6</v>
      </c>
      <c r="B111" s="3" t="s">
        <v>48</v>
      </c>
      <c r="C111" s="4">
        <v>2010005538</v>
      </c>
      <c r="D111" s="23" t="s">
        <v>9</v>
      </c>
      <c r="E111" s="5" t="s">
        <v>12</v>
      </c>
      <c r="F111" s="4" t="s">
        <v>8</v>
      </c>
    </row>
    <row r="112" spans="1:6" ht="14.45" customHeight="1" x14ac:dyDescent="0.25">
      <c r="A112" s="3" t="s">
        <v>6</v>
      </c>
      <c r="B112" s="3" t="s">
        <v>49</v>
      </c>
      <c r="C112" s="4">
        <v>2002004129</v>
      </c>
      <c r="D112" s="23" t="s">
        <v>11</v>
      </c>
      <c r="E112" s="5" t="s">
        <v>12</v>
      </c>
      <c r="F112" s="4" t="s">
        <v>8</v>
      </c>
    </row>
    <row r="113" spans="1:6" ht="14.45" customHeight="1" x14ac:dyDescent="0.25">
      <c r="A113" s="3" t="s">
        <v>6</v>
      </c>
      <c r="B113" s="3" t="s">
        <v>50</v>
      </c>
      <c r="C113" s="4">
        <v>2008002365</v>
      </c>
      <c r="D113" s="23" t="s">
        <v>11</v>
      </c>
      <c r="E113" s="5" t="s">
        <v>12</v>
      </c>
      <c r="F113" s="4" t="s">
        <v>14</v>
      </c>
    </row>
    <row r="114" spans="1:6" ht="14.45" customHeight="1" x14ac:dyDescent="0.25">
      <c r="A114" s="3" t="s">
        <v>6</v>
      </c>
      <c r="B114" s="3" t="s">
        <v>51</v>
      </c>
      <c r="C114" s="4">
        <v>1998003019</v>
      </c>
      <c r="D114" s="23" t="s">
        <v>11</v>
      </c>
      <c r="E114" s="5" t="s">
        <v>12</v>
      </c>
      <c r="F114" s="4" t="s">
        <v>8</v>
      </c>
    </row>
    <row r="115" spans="1:6" ht="14.45" customHeight="1" x14ac:dyDescent="0.25">
      <c r="A115" s="3" t="s">
        <v>6</v>
      </c>
      <c r="B115" s="3" t="s">
        <v>51</v>
      </c>
      <c r="C115" s="4">
        <v>2019001111</v>
      </c>
      <c r="D115" s="23" t="s">
        <v>9</v>
      </c>
      <c r="E115" s="5" t="s">
        <v>12</v>
      </c>
      <c r="F115" s="4" t="s">
        <v>8</v>
      </c>
    </row>
    <row r="116" spans="1:6" x14ac:dyDescent="0.25">
      <c r="A116" s="3" t="s">
        <v>6</v>
      </c>
      <c r="B116" s="3" t="s">
        <v>52</v>
      </c>
      <c r="C116" s="4">
        <v>1980001138</v>
      </c>
      <c r="D116" s="23" t="s">
        <v>15</v>
      </c>
      <c r="E116" s="5" t="s">
        <v>33</v>
      </c>
      <c r="F116" s="4" t="s">
        <v>8</v>
      </c>
    </row>
    <row r="117" spans="1:6" x14ac:dyDescent="0.25">
      <c r="A117" s="3" t="s">
        <v>6</v>
      </c>
      <c r="B117" s="3" t="s">
        <v>53</v>
      </c>
      <c r="C117" s="4">
        <v>1979005265</v>
      </c>
      <c r="D117" s="23" t="s">
        <v>15</v>
      </c>
      <c r="E117" s="5" t="s">
        <v>16</v>
      </c>
      <c r="F117" s="4" t="s">
        <v>8</v>
      </c>
    </row>
    <row r="118" spans="1:6" x14ac:dyDescent="0.25">
      <c r="A118" s="3" t="s">
        <v>6</v>
      </c>
      <c r="B118" s="3" t="s">
        <v>53</v>
      </c>
      <c r="C118" s="4">
        <v>1995003956</v>
      </c>
      <c r="D118" s="23" t="s">
        <v>11</v>
      </c>
      <c r="E118" s="5" t="s">
        <v>16</v>
      </c>
      <c r="F118" s="4" t="s">
        <v>8</v>
      </c>
    </row>
    <row r="119" spans="1:6" x14ac:dyDescent="0.25">
      <c r="A119" s="3" t="s">
        <v>6</v>
      </c>
      <c r="B119" s="3" t="s">
        <v>53</v>
      </c>
      <c r="C119" s="4">
        <v>1998001474</v>
      </c>
      <c r="D119" s="23" t="s">
        <v>15</v>
      </c>
      <c r="E119" s="5" t="s">
        <v>16</v>
      </c>
      <c r="F119" s="4" t="s">
        <v>8</v>
      </c>
    </row>
    <row r="120" spans="1:6" x14ac:dyDescent="0.25">
      <c r="A120" s="3" t="s">
        <v>6</v>
      </c>
      <c r="B120" s="3" t="s">
        <v>53</v>
      </c>
      <c r="C120" s="4">
        <v>2013001411</v>
      </c>
      <c r="D120" s="23" t="s">
        <v>9</v>
      </c>
      <c r="E120" s="5" t="s">
        <v>12</v>
      </c>
      <c r="F120" s="4" t="s">
        <v>8</v>
      </c>
    </row>
    <row r="121" spans="1:6" x14ac:dyDescent="0.25">
      <c r="A121" s="3" t="s">
        <v>6</v>
      </c>
      <c r="B121" s="3" t="s">
        <v>54</v>
      </c>
      <c r="C121" s="4">
        <v>1996005138</v>
      </c>
      <c r="D121" s="23" t="s">
        <v>11</v>
      </c>
      <c r="E121" s="5" t="s">
        <v>12</v>
      </c>
      <c r="F121" s="4" t="s">
        <v>14</v>
      </c>
    </row>
    <row r="122" spans="1:6" x14ac:dyDescent="0.25">
      <c r="A122" s="3" t="s">
        <v>6</v>
      </c>
      <c r="B122" s="3" t="s">
        <v>54</v>
      </c>
      <c r="C122" s="4">
        <v>1996005219</v>
      </c>
      <c r="D122" s="23" t="s">
        <v>15</v>
      </c>
      <c r="E122" s="5" t="s">
        <v>16</v>
      </c>
      <c r="F122" s="4" t="s">
        <v>14</v>
      </c>
    </row>
    <row r="123" spans="1:6" x14ac:dyDescent="0.25">
      <c r="A123" s="3" t="s">
        <v>6</v>
      </c>
      <c r="B123" s="3" t="s">
        <v>54</v>
      </c>
      <c r="C123" s="4">
        <v>2021000192</v>
      </c>
      <c r="D123" s="23" t="s">
        <v>9</v>
      </c>
      <c r="E123" s="5" t="s">
        <v>12</v>
      </c>
      <c r="F123" s="4" t="s">
        <v>14</v>
      </c>
    </row>
    <row r="124" spans="1:6" ht="14.45" customHeight="1" x14ac:dyDescent="0.25">
      <c r="A124" s="3" t="s">
        <v>6</v>
      </c>
      <c r="B124" s="3" t="s">
        <v>55</v>
      </c>
      <c r="C124" s="4">
        <v>1980000492</v>
      </c>
      <c r="D124" s="23" t="s">
        <v>15</v>
      </c>
      <c r="E124" s="5" t="s">
        <v>16</v>
      </c>
      <c r="F124" s="4" t="s">
        <v>14</v>
      </c>
    </row>
    <row r="125" spans="1:6" ht="14.45" customHeight="1" x14ac:dyDescent="0.25">
      <c r="A125" s="3" t="s">
        <v>6</v>
      </c>
      <c r="B125" s="3" t="s">
        <v>55</v>
      </c>
      <c r="C125" s="4">
        <v>2002004838</v>
      </c>
      <c r="D125" s="23" t="s">
        <v>9</v>
      </c>
      <c r="E125" s="5" t="s">
        <v>12</v>
      </c>
      <c r="F125" s="4" t="s">
        <v>14</v>
      </c>
    </row>
    <row r="126" spans="1:6" ht="14.45" customHeight="1" x14ac:dyDescent="0.25">
      <c r="A126" s="3" t="s">
        <v>6</v>
      </c>
      <c r="B126" s="3" t="s">
        <v>55</v>
      </c>
      <c r="C126" s="4">
        <v>2011000874</v>
      </c>
      <c r="D126" s="23" t="s">
        <v>15</v>
      </c>
      <c r="E126" s="5" t="s">
        <v>16</v>
      </c>
      <c r="F126" s="4" t="s">
        <v>14</v>
      </c>
    </row>
    <row r="127" spans="1:6" ht="14.45" customHeight="1" x14ac:dyDescent="0.25">
      <c r="A127" s="3" t="s">
        <v>6</v>
      </c>
      <c r="B127" s="3" t="s">
        <v>55</v>
      </c>
      <c r="C127" s="4">
        <v>2019003929</v>
      </c>
      <c r="D127" s="23" t="s">
        <v>9</v>
      </c>
      <c r="E127" s="5" t="s">
        <v>12</v>
      </c>
      <c r="F127" s="4" t="s">
        <v>14</v>
      </c>
    </row>
    <row r="128" spans="1:6" ht="14.45" customHeight="1" x14ac:dyDescent="0.25">
      <c r="A128" s="3" t="s">
        <v>6</v>
      </c>
      <c r="B128" s="3" t="s">
        <v>56</v>
      </c>
      <c r="C128" s="4">
        <v>2021000583</v>
      </c>
      <c r="D128" s="23" t="s">
        <v>9</v>
      </c>
      <c r="E128" s="5" t="s">
        <v>12</v>
      </c>
      <c r="F128" s="4" t="s">
        <v>14</v>
      </c>
    </row>
    <row r="129" spans="1:6" ht="14.45" customHeight="1" x14ac:dyDescent="0.25">
      <c r="A129" s="3" t="s">
        <v>6</v>
      </c>
      <c r="B129" s="3" t="s">
        <v>56</v>
      </c>
      <c r="C129" s="4">
        <v>2021002829</v>
      </c>
      <c r="D129" s="23" t="s">
        <v>9</v>
      </c>
      <c r="E129" s="5" t="s">
        <v>12</v>
      </c>
      <c r="F129" s="4" t="s">
        <v>14</v>
      </c>
    </row>
    <row r="130" spans="1:6" x14ac:dyDescent="0.25">
      <c r="A130" s="3" t="s">
        <v>6</v>
      </c>
      <c r="B130" s="3" t="s">
        <v>57</v>
      </c>
      <c r="C130" s="4">
        <v>1979000492</v>
      </c>
      <c r="D130" s="23" t="s">
        <v>15</v>
      </c>
      <c r="E130" s="5" t="s">
        <v>16</v>
      </c>
      <c r="F130" s="4" t="s">
        <v>14</v>
      </c>
    </row>
    <row r="131" spans="1:6" x14ac:dyDescent="0.25">
      <c r="A131" s="3" t="s">
        <v>6</v>
      </c>
      <c r="B131" s="3" t="s">
        <v>57</v>
      </c>
      <c r="C131" s="4">
        <v>1979000565</v>
      </c>
      <c r="D131" s="23" t="s">
        <v>15</v>
      </c>
      <c r="E131" s="5" t="s">
        <v>33</v>
      </c>
      <c r="F131" s="4" t="s">
        <v>14</v>
      </c>
    </row>
    <row r="132" spans="1:6" x14ac:dyDescent="0.25">
      <c r="A132" s="3" t="s">
        <v>6</v>
      </c>
      <c r="B132" s="3" t="s">
        <v>57</v>
      </c>
      <c r="C132" s="4">
        <v>1981000119</v>
      </c>
      <c r="D132" s="23" t="s">
        <v>15</v>
      </c>
      <c r="E132" s="5" t="s">
        <v>16</v>
      </c>
      <c r="F132" s="4" t="s">
        <v>14</v>
      </c>
    </row>
    <row r="133" spans="1:6" x14ac:dyDescent="0.25">
      <c r="A133" s="3" t="s">
        <v>6</v>
      </c>
      <c r="B133" s="3" t="s">
        <v>57</v>
      </c>
      <c r="C133" s="4">
        <v>1982000147</v>
      </c>
      <c r="D133" s="23" t="s">
        <v>15</v>
      </c>
      <c r="E133" s="5" t="s">
        <v>16</v>
      </c>
      <c r="F133" s="4" t="s">
        <v>14</v>
      </c>
    </row>
    <row r="134" spans="1:6" x14ac:dyDescent="0.25">
      <c r="A134" s="3" t="s">
        <v>6</v>
      </c>
      <c r="B134" s="3" t="s">
        <v>57</v>
      </c>
      <c r="C134" s="4">
        <v>1982000856</v>
      </c>
      <c r="D134" s="23" t="s">
        <v>15</v>
      </c>
      <c r="E134" s="5" t="s">
        <v>16</v>
      </c>
      <c r="F134" s="4" t="s">
        <v>14</v>
      </c>
    </row>
    <row r="135" spans="1:6" x14ac:dyDescent="0.25">
      <c r="A135" s="3" t="s">
        <v>6</v>
      </c>
      <c r="B135" s="3" t="s">
        <v>57</v>
      </c>
      <c r="C135" s="4">
        <v>2005002283</v>
      </c>
      <c r="D135" s="23" t="s">
        <v>15</v>
      </c>
      <c r="E135" s="5" t="s">
        <v>16</v>
      </c>
      <c r="F135" s="4" t="s">
        <v>14</v>
      </c>
    </row>
    <row r="136" spans="1:6" x14ac:dyDescent="0.25">
      <c r="A136" s="3" t="s">
        <v>6</v>
      </c>
      <c r="B136" s="3" t="s">
        <v>57</v>
      </c>
      <c r="C136" s="4">
        <v>2005002356</v>
      </c>
      <c r="D136" s="23" t="s">
        <v>11</v>
      </c>
      <c r="E136" s="5" t="s">
        <v>12</v>
      </c>
      <c r="F136" s="4" t="s">
        <v>14</v>
      </c>
    </row>
    <row r="137" spans="1:6" x14ac:dyDescent="0.25">
      <c r="A137" s="3" t="s">
        <v>6</v>
      </c>
      <c r="B137" s="3" t="s">
        <v>57</v>
      </c>
      <c r="C137" s="4">
        <v>2007000792</v>
      </c>
      <c r="D137" s="23" t="s">
        <v>11</v>
      </c>
      <c r="E137" s="5" t="s">
        <v>12</v>
      </c>
      <c r="F137" s="4" t="s">
        <v>14</v>
      </c>
    </row>
    <row r="138" spans="1:6" x14ac:dyDescent="0.25">
      <c r="A138" s="3" t="s">
        <v>6</v>
      </c>
      <c r="B138" s="3" t="s">
        <v>57</v>
      </c>
      <c r="C138" s="4">
        <v>2007000865</v>
      </c>
      <c r="D138" s="23" t="s">
        <v>11</v>
      </c>
      <c r="E138" s="5" t="s">
        <v>12</v>
      </c>
      <c r="F138" s="4" t="s">
        <v>14</v>
      </c>
    </row>
    <row r="139" spans="1:6" x14ac:dyDescent="0.25">
      <c r="A139" s="3" t="s">
        <v>6</v>
      </c>
      <c r="B139" s="3" t="s">
        <v>57</v>
      </c>
      <c r="C139" s="4">
        <v>2007001047</v>
      </c>
      <c r="D139" s="23" t="s">
        <v>15</v>
      </c>
      <c r="E139" s="5" t="s">
        <v>16</v>
      </c>
      <c r="F139" s="4" t="s">
        <v>14</v>
      </c>
    </row>
    <row r="140" spans="1:6" x14ac:dyDescent="0.25">
      <c r="A140" s="3" t="s">
        <v>6</v>
      </c>
      <c r="B140" s="3" t="s">
        <v>57</v>
      </c>
      <c r="C140" s="4">
        <v>2007002574</v>
      </c>
      <c r="D140" s="23" t="s">
        <v>15</v>
      </c>
      <c r="E140" s="5" t="s">
        <v>12</v>
      </c>
      <c r="F140" s="4" t="s">
        <v>14</v>
      </c>
    </row>
    <row r="141" spans="1:6" x14ac:dyDescent="0.25">
      <c r="A141" s="3" t="s">
        <v>6</v>
      </c>
      <c r="B141" s="3" t="s">
        <v>57</v>
      </c>
      <c r="C141" s="4">
        <v>2007002647</v>
      </c>
      <c r="D141" s="23" t="s">
        <v>11</v>
      </c>
      <c r="E141" s="5" t="s">
        <v>12</v>
      </c>
      <c r="F141" s="4" t="s">
        <v>14</v>
      </c>
    </row>
    <row r="142" spans="1:6" x14ac:dyDescent="0.25">
      <c r="A142" s="3" t="s">
        <v>6</v>
      </c>
      <c r="B142" s="3" t="s">
        <v>57</v>
      </c>
      <c r="C142" s="4">
        <v>2007003147</v>
      </c>
      <c r="D142" s="23" t="s">
        <v>15</v>
      </c>
      <c r="E142" s="5" t="s">
        <v>12</v>
      </c>
      <c r="F142" s="4" t="s">
        <v>14</v>
      </c>
    </row>
    <row r="143" spans="1:6" x14ac:dyDescent="0.25">
      <c r="A143" s="3" t="s">
        <v>6</v>
      </c>
      <c r="B143" s="3" t="s">
        <v>57</v>
      </c>
      <c r="C143" s="4">
        <v>2007003392</v>
      </c>
      <c r="D143" s="23" t="s">
        <v>11</v>
      </c>
      <c r="E143" s="5" t="s">
        <v>12</v>
      </c>
      <c r="F143" s="4" t="s">
        <v>14</v>
      </c>
    </row>
    <row r="144" spans="1:6" x14ac:dyDescent="0.25">
      <c r="A144" s="3" t="s">
        <v>6</v>
      </c>
      <c r="B144" s="3" t="s">
        <v>57</v>
      </c>
      <c r="C144" s="4">
        <v>2009001192</v>
      </c>
      <c r="D144" s="23" t="s">
        <v>11</v>
      </c>
      <c r="E144" s="5" t="s">
        <v>12</v>
      </c>
      <c r="F144" s="4" t="s">
        <v>14</v>
      </c>
    </row>
    <row r="145" spans="1:6" x14ac:dyDescent="0.25">
      <c r="A145" s="3" t="s">
        <v>6</v>
      </c>
      <c r="B145" s="3" t="s">
        <v>57</v>
      </c>
      <c r="C145" s="4">
        <v>2013000911</v>
      </c>
      <c r="D145" s="23" t="s">
        <v>9</v>
      </c>
      <c r="E145" s="5" t="s">
        <v>12</v>
      </c>
      <c r="F145" s="4" t="s">
        <v>14</v>
      </c>
    </row>
    <row r="146" spans="1:6" x14ac:dyDescent="0.25">
      <c r="A146" s="3" t="s">
        <v>6</v>
      </c>
      <c r="B146" s="3" t="s">
        <v>57</v>
      </c>
      <c r="C146" s="4">
        <v>2014000883</v>
      </c>
      <c r="D146" s="23" t="s">
        <v>11</v>
      </c>
      <c r="E146" s="5" t="s">
        <v>12</v>
      </c>
      <c r="F146" s="4" t="s">
        <v>14</v>
      </c>
    </row>
    <row r="147" spans="1:6" x14ac:dyDescent="0.25">
      <c r="A147" s="3" t="s">
        <v>6</v>
      </c>
      <c r="B147" s="3" t="s">
        <v>57</v>
      </c>
      <c r="C147" s="4">
        <v>2018000365</v>
      </c>
      <c r="D147" s="23" t="s">
        <v>9</v>
      </c>
      <c r="E147" s="5" t="s">
        <v>12</v>
      </c>
      <c r="F147" s="4" t="s">
        <v>14</v>
      </c>
    </row>
    <row r="148" spans="1:6" ht="14.45" customHeight="1" x14ac:dyDescent="0.25">
      <c r="A148" s="3" t="s">
        <v>6</v>
      </c>
      <c r="B148" s="3" t="s">
        <v>58</v>
      </c>
      <c r="C148" s="4">
        <v>2005004911</v>
      </c>
      <c r="D148" s="23" t="s">
        <v>9</v>
      </c>
      <c r="E148" s="5" t="s">
        <v>12</v>
      </c>
      <c r="F148" s="4" t="s">
        <v>8</v>
      </c>
    </row>
    <row r="149" spans="1:6" ht="14.45" customHeight="1" x14ac:dyDescent="0.25">
      <c r="A149" s="3" t="s">
        <v>6</v>
      </c>
      <c r="B149" s="3" t="s">
        <v>59</v>
      </c>
      <c r="C149" s="4">
        <v>1979000719</v>
      </c>
      <c r="D149" s="23" t="s">
        <v>15</v>
      </c>
      <c r="E149" s="5" t="s">
        <v>16</v>
      </c>
      <c r="F149" s="4" t="s">
        <v>14</v>
      </c>
    </row>
    <row r="150" spans="1:6" ht="14.45" customHeight="1" x14ac:dyDescent="0.25">
      <c r="A150" s="3" t="s">
        <v>6</v>
      </c>
      <c r="B150" s="3" t="s">
        <v>59</v>
      </c>
      <c r="C150" s="4">
        <v>2015001311</v>
      </c>
      <c r="D150" s="23" t="s">
        <v>9</v>
      </c>
      <c r="E150" s="5" t="s">
        <v>12</v>
      </c>
      <c r="F150" s="4" t="s">
        <v>14</v>
      </c>
    </row>
    <row r="151" spans="1:6" ht="14.45" customHeight="1" x14ac:dyDescent="0.25">
      <c r="A151" s="3" t="s">
        <v>6</v>
      </c>
      <c r="B151" s="3" t="s">
        <v>59</v>
      </c>
      <c r="C151" s="4">
        <v>2015001492</v>
      </c>
      <c r="D151" s="23" t="s">
        <v>15</v>
      </c>
      <c r="E151" s="5" t="s">
        <v>16</v>
      </c>
      <c r="F151" s="4" t="s">
        <v>14</v>
      </c>
    </row>
    <row r="152" spans="1:6" ht="14.45" customHeight="1" x14ac:dyDescent="0.25">
      <c r="A152" s="3" t="s">
        <v>6</v>
      </c>
      <c r="B152" s="3" t="s">
        <v>60</v>
      </c>
      <c r="C152" s="4">
        <v>1979003947</v>
      </c>
      <c r="D152" s="23" t="s">
        <v>15</v>
      </c>
      <c r="E152" s="5" t="s">
        <v>16</v>
      </c>
      <c r="F152" s="4" t="s">
        <v>14</v>
      </c>
    </row>
    <row r="153" spans="1:6" ht="14.45" customHeight="1" x14ac:dyDescent="0.25">
      <c r="A153" s="3" t="s">
        <v>6</v>
      </c>
      <c r="B153" s="3" t="s">
        <v>60</v>
      </c>
      <c r="C153" s="4">
        <v>2010003683</v>
      </c>
      <c r="D153" s="23" t="s">
        <v>11</v>
      </c>
      <c r="E153" s="5" t="s">
        <v>12</v>
      </c>
      <c r="F153" s="4" t="s">
        <v>14</v>
      </c>
    </row>
    <row r="154" spans="1:6" x14ac:dyDescent="0.25">
      <c r="A154" s="3" t="s">
        <v>6</v>
      </c>
      <c r="B154" s="3" t="s">
        <v>61</v>
      </c>
      <c r="C154" s="4">
        <v>1985001519</v>
      </c>
      <c r="D154" s="23" t="s">
        <v>15</v>
      </c>
      <c r="E154" s="5" t="s">
        <v>62</v>
      </c>
      <c r="F154" s="4" t="s">
        <v>8</v>
      </c>
    </row>
    <row r="155" spans="1:6" x14ac:dyDescent="0.25">
      <c r="A155" s="3" t="s">
        <v>6</v>
      </c>
      <c r="B155" s="3" t="s">
        <v>61</v>
      </c>
      <c r="C155" s="4">
        <v>1985001683</v>
      </c>
      <c r="D155" s="23" t="s">
        <v>9</v>
      </c>
      <c r="E155" s="5" t="s">
        <v>62</v>
      </c>
      <c r="F155" s="4" t="s">
        <v>8</v>
      </c>
    </row>
    <row r="156" spans="1:6" ht="14.45" customHeight="1" x14ac:dyDescent="0.25">
      <c r="A156" s="3" t="s">
        <v>6</v>
      </c>
      <c r="B156" s="3" t="s">
        <v>61</v>
      </c>
      <c r="C156" s="4">
        <v>2021001792</v>
      </c>
      <c r="D156" s="23" t="s">
        <v>9</v>
      </c>
      <c r="E156" s="5" t="s">
        <v>12</v>
      </c>
      <c r="F156" s="4" t="s">
        <v>8</v>
      </c>
    </row>
    <row r="157" spans="1:6" ht="14.45" customHeight="1" x14ac:dyDescent="0.25">
      <c r="A157" s="3" t="s">
        <v>6</v>
      </c>
      <c r="B157" s="3" t="s">
        <v>63</v>
      </c>
      <c r="C157" s="4">
        <v>1987000447</v>
      </c>
      <c r="D157" s="23" t="s">
        <v>15</v>
      </c>
      <c r="E157" s="5" t="s">
        <v>16</v>
      </c>
      <c r="F157" s="4" t="s">
        <v>14</v>
      </c>
    </row>
    <row r="158" spans="1:6" ht="14.45" customHeight="1" x14ac:dyDescent="0.25">
      <c r="A158" s="3" t="s">
        <v>6</v>
      </c>
      <c r="B158" s="3" t="s">
        <v>63</v>
      </c>
      <c r="C158" s="4">
        <v>2020003147</v>
      </c>
      <c r="D158" s="23" t="s">
        <v>9</v>
      </c>
      <c r="E158" s="5" t="s">
        <v>12</v>
      </c>
      <c r="F158" s="4" t="s">
        <v>14</v>
      </c>
    </row>
    <row r="159" spans="1:6" ht="14.45" customHeight="1" x14ac:dyDescent="0.25">
      <c r="A159" s="3" t="s">
        <v>6</v>
      </c>
      <c r="B159" s="3" t="s">
        <v>64</v>
      </c>
      <c r="C159" s="4">
        <v>1980000311</v>
      </c>
      <c r="D159" s="23" t="s">
        <v>15</v>
      </c>
      <c r="E159" s="5" t="s">
        <v>16</v>
      </c>
      <c r="F159" s="4" t="s">
        <v>8</v>
      </c>
    </row>
    <row r="160" spans="1:6" ht="14.45" customHeight="1" x14ac:dyDescent="0.25">
      <c r="A160" s="3" t="s">
        <v>6</v>
      </c>
      <c r="B160" s="3" t="s">
        <v>64</v>
      </c>
      <c r="C160" s="4">
        <v>2005006165</v>
      </c>
      <c r="D160" s="23" t="s">
        <v>9</v>
      </c>
      <c r="E160" s="5" t="s">
        <v>12</v>
      </c>
      <c r="F160" s="4" t="s">
        <v>8</v>
      </c>
    </row>
    <row r="161" spans="1:6" ht="14.45" customHeight="1" x14ac:dyDescent="0.25">
      <c r="A161" s="3" t="s">
        <v>6</v>
      </c>
      <c r="B161" s="3" t="s">
        <v>65</v>
      </c>
      <c r="C161" s="4">
        <v>1993002774</v>
      </c>
      <c r="D161" s="23" t="s">
        <v>11</v>
      </c>
      <c r="E161" s="5" t="s">
        <v>12</v>
      </c>
      <c r="F161" s="4" t="s">
        <v>8</v>
      </c>
    </row>
    <row r="162" spans="1:6" ht="14.45" customHeight="1" x14ac:dyDescent="0.25">
      <c r="A162" s="3" t="s">
        <v>6</v>
      </c>
      <c r="B162" s="3" t="s">
        <v>66</v>
      </c>
      <c r="C162" s="4">
        <v>2018002465</v>
      </c>
      <c r="D162" s="23" t="s">
        <v>9</v>
      </c>
      <c r="E162" s="5" t="s">
        <v>12</v>
      </c>
      <c r="F162" s="4" t="s">
        <v>14</v>
      </c>
    </row>
    <row r="163" spans="1:6" ht="14.45" customHeight="1" x14ac:dyDescent="0.25">
      <c r="A163" s="3" t="s">
        <v>6</v>
      </c>
      <c r="B163" s="3" t="s">
        <v>66</v>
      </c>
      <c r="C163" s="4">
        <v>2019003465</v>
      </c>
      <c r="D163" s="23" t="s">
        <v>9</v>
      </c>
      <c r="E163" s="5" t="s">
        <v>12</v>
      </c>
      <c r="F163" s="4" t="s">
        <v>14</v>
      </c>
    </row>
    <row r="164" spans="1:6" ht="14.45" customHeight="1" x14ac:dyDescent="0.25">
      <c r="A164" s="3" t="s">
        <v>6</v>
      </c>
      <c r="B164" s="3" t="s">
        <v>66</v>
      </c>
      <c r="C164" s="4">
        <v>2020000547</v>
      </c>
      <c r="D164" s="23" t="s">
        <v>9</v>
      </c>
      <c r="E164" s="5" t="s">
        <v>12</v>
      </c>
      <c r="F164" s="4" t="s">
        <v>14</v>
      </c>
    </row>
    <row r="165" spans="1:6" ht="14.45" customHeight="1" x14ac:dyDescent="0.25">
      <c r="A165" s="3" t="s">
        <v>6</v>
      </c>
      <c r="B165" s="3" t="s">
        <v>67</v>
      </c>
      <c r="C165" s="4">
        <v>2004001992</v>
      </c>
      <c r="D165" s="23" t="s">
        <v>9</v>
      </c>
      <c r="E165" s="5" t="s">
        <v>16</v>
      </c>
      <c r="F165" s="4" t="s">
        <v>8</v>
      </c>
    </row>
    <row r="166" spans="1:6" ht="14.45" customHeight="1" x14ac:dyDescent="0.25">
      <c r="A166" s="3" t="s">
        <v>6</v>
      </c>
      <c r="B166" s="3" t="s">
        <v>67</v>
      </c>
      <c r="C166" s="4">
        <v>2005000183</v>
      </c>
      <c r="D166" s="23" t="s">
        <v>9</v>
      </c>
      <c r="E166" s="5" t="s">
        <v>16</v>
      </c>
      <c r="F166" s="4" t="s">
        <v>8</v>
      </c>
    </row>
    <row r="167" spans="1:6" ht="14.45" customHeight="1" x14ac:dyDescent="0.25">
      <c r="A167" s="3" t="s">
        <v>6</v>
      </c>
      <c r="B167" s="3" t="s">
        <v>68</v>
      </c>
      <c r="C167" s="4">
        <v>1990000819</v>
      </c>
      <c r="D167" s="23" t="s">
        <v>11</v>
      </c>
      <c r="E167" s="5" t="s">
        <v>12</v>
      </c>
      <c r="F167" s="4" t="s">
        <v>8</v>
      </c>
    </row>
    <row r="168" spans="1:6" ht="14.45" customHeight="1" x14ac:dyDescent="0.25">
      <c r="A168" s="3" t="s">
        <v>6</v>
      </c>
      <c r="B168" s="3" t="s">
        <v>69</v>
      </c>
      <c r="C168" s="4">
        <v>2009000919</v>
      </c>
      <c r="D168" s="23" t="s">
        <v>11</v>
      </c>
      <c r="E168" s="5" t="s">
        <v>12</v>
      </c>
      <c r="F168" s="4" t="s">
        <v>14</v>
      </c>
    </row>
    <row r="169" spans="1:6" ht="14.45" customHeight="1" x14ac:dyDescent="0.25">
      <c r="A169" s="3" t="s">
        <v>6</v>
      </c>
      <c r="B169" s="3" t="s">
        <v>70</v>
      </c>
      <c r="C169" s="4">
        <v>1981000518</v>
      </c>
      <c r="D169" s="23" t="s">
        <v>15</v>
      </c>
      <c r="E169" s="5" t="s">
        <v>12</v>
      </c>
      <c r="F169" s="4" t="s">
        <v>14</v>
      </c>
    </row>
    <row r="170" spans="1:6" ht="14.45" customHeight="1" x14ac:dyDescent="0.25">
      <c r="A170" s="3" t="s">
        <v>6</v>
      </c>
      <c r="B170" s="3" t="s">
        <v>71</v>
      </c>
      <c r="C170" s="4">
        <v>1979003629</v>
      </c>
      <c r="D170" s="23" t="s">
        <v>15</v>
      </c>
      <c r="E170" s="5" t="s">
        <v>16</v>
      </c>
      <c r="F170" s="4" t="s">
        <v>14</v>
      </c>
    </row>
    <row r="171" spans="1:6" ht="14.45" customHeight="1" x14ac:dyDescent="0.25">
      <c r="A171" s="3" t="s">
        <v>6</v>
      </c>
      <c r="B171" s="3" t="s">
        <v>71</v>
      </c>
      <c r="C171" s="4">
        <v>2011000165</v>
      </c>
      <c r="D171" s="23" t="s">
        <v>11</v>
      </c>
      <c r="E171" s="5" t="s">
        <v>12</v>
      </c>
      <c r="F171" s="4" t="s">
        <v>14</v>
      </c>
    </row>
    <row r="172" spans="1:6" ht="14.45" customHeight="1" x14ac:dyDescent="0.25">
      <c r="A172" s="3" t="s">
        <v>6</v>
      </c>
      <c r="B172" s="3" t="s">
        <v>71</v>
      </c>
      <c r="C172" s="4">
        <v>2019001519</v>
      </c>
      <c r="D172" s="23" t="s">
        <v>9</v>
      </c>
      <c r="E172" s="5" t="s">
        <v>12</v>
      </c>
      <c r="F172" s="4" t="s">
        <v>14</v>
      </c>
    </row>
    <row r="173" spans="1:6" ht="14.45" customHeight="1" x14ac:dyDescent="0.25">
      <c r="A173" s="3" t="s">
        <v>6</v>
      </c>
      <c r="B173" s="3" t="s">
        <v>71</v>
      </c>
      <c r="C173" s="4">
        <v>2019001683</v>
      </c>
      <c r="D173" s="23" t="s">
        <v>9</v>
      </c>
      <c r="E173" s="5" t="s">
        <v>12</v>
      </c>
      <c r="F173" s="4" t="s">
        <v>14</v>
      </c>
    </row>
    <row r="174" spans="1:6" ht="14.45" customHeight="1" x14ac:dyDescent="0.25">
      <c r="A174" s="3" t="s">
        <v>6</v>
      </c>
      <c r="B174" s="3" t="s">
        <v>72</v>
      </c>
      <c r="C174" s="4">
        <v>2019000547</v>
      </c>
      <c r="D174" s="23" t="s">
        <v>9</v>
      </c>
      <c r="E174" s="5" t="s">
        <v>12</v>
      </c>
      <c r="F174" s="4" t="s">
        <v>14</v>
      </c>
    </row>
    <row r="175" spans="1:6" ht="14.45" customHeight="1" x14ac:dyDescent="0.25">
      <c r="A175" s="3" t="s">
        <v>6</v>
      </c>
      <c r="B175" s="3" t="s">
        <v>73</v>
      </c>
      <c r="C175" s="4">
        <v>1978000138</v>
      </c>
      <c r="D175" s="23" t="s">
        <v>15</v>
      </c>
      <c r="E175" s="5" t="s">
        <v>16</v>
      </c>
      <c r="F175" s="4" t="s">
        <v>14</v>
      </c>
    </row>
    <row r="176" spans="1:6" ht="14.45" customHeight="1" x14ac:dyDescent="0.25">
      <c r="A176" s="3" t="s">
        <v>6</v>
      </c>
      <c r="B176" s="3" t="s">
        <v>73</v>
      </c>
      <c r="C176" s="4">
        <v>1978000219</v>
      </c>
      <c r="D176" s="23" t="s">
        <v>15</v>
      </c>
      <c r="E176" s="5" t="s">
        <v>16</v>
      </c>
      <c r="F176" s="4" t="s">
        <v>14</v>
      </c>
    </row>
    <row r="177" spans="1:6" ht="14.45" customHeight="1" x14ac:dyDescent="0.25">
      <c r="A177" s="3" t="s">
        <v>6</v>
      </c>
      <c r="B177" s="3" t="s">
        <v>73</v>
      </c>
      <c r="C177" s="4">
        <v>1978000383</v>
      </c>
      <c r="D177" s="23" t="s">
        <v>15</v>
      </c>
      <c r="E177" s="5" t="s">
        <v>16</v>
      </c>
      <c r="F177" s="4" t="s">
        <v>14</v>
      </c>
    </row>
    <row r="178" spans="1:6" ht="14.45" customHeight="1" x14ac:dyDescent="0.25">
      <c r="A178" s="3" t="s">
        <v>6</v>
      </c>
      <c r="B178" s="3" t="s">
        <v>73</v>
      </c>
      <c r="C178" s="4">
        <v>2006003429</v>
      </c>
      <c r="D178" s="23" t="s">
        <v>11</v>
      </c>
      <c r="E178" s="5" t="s">
        <v>12</v>
      </c>
      <c r="F178" s="4" t="s">
        <v>14</v>
      </c>
    </row>
    <row r="179" spans="1:6" x14ac:dyDescent="0.25">
      <c r="A179" s="3" t="s">
        <v>6</v>
      </c>
      <c r="B179" s="3" t="s">
        <v>74</v>
      </c>
      <c r="C179" s="4">
        <v>1983000256</v>
      </c>
      <c r="D179" s="23" t="s">
        <v>15</v>
      </c>
      <c r="E179" s="5" t="s">
        <v>16</v>
      </c>
      <c r="F179" s="4" t="s">
        <v>8</v>
      </c>
    </row>
    <row r="180" spans="1:6" x14ac:dyDescent="0.25">
      <c r="A180" s="3" t="s">
        <v>6</v>
      </c>
      <c r="B180" s="3" t="s">
        <v>74</v>
      </c>
      <c r="C180" s="4">
        <v>2008002111</v>
      </c>
      <c r="D180" s="23" t="s">
        <v>9</v>
      </c>
      <c r="E180" s="5" t="s">
        <v>12</v>
      </c>
      <c r="F180" s="4" t="s">
        <v>8</v>
      </c>
    </row>
    <row r="181" spans="1:6" ht="14.45" customHeight="1" x14ac:dyDescent="0.25">
      <c r="A181" s="3" t="s">
        <v>6</v>
      </c>
      <c r="B181" s="3" t="s">
        <v>75</v>
      </c>
      <c r="C181" s="4">
        <v>2016001674</v>
      </c>
      <c r="D181" s="23" t="s">
        <v>15</v>
      </c>
      <c r="E181" s="5" t="s">
        <v>12</v>
      </c>
      <c r="F181" s="4" t="s">
        <v>8</v>
      </c>
    </row>
    <row r="182" spans="1:6" ht="14.45" customHeight="1" x14ac:dyDescent="0.25">
      <c r="A182" s="3" t="s">
        <v>6</v>
      </c>
      <c r="B182" s="3" t="s">
        <v>75</v>
      </c>
      <c r="C182" s="4">
        <v>2016001747</v>
      </c>
      <c r="D182" s="23" t="s">
        <v>11</v>
      </c>
      <c r="E182" s="5" t="s">
        <v>12</v>
      </c>
      <c r="F182" s="4" t="s">
        <v>8</v>
      </c>
    </row>
    <row r="183" spans="1:6" ht="14.45" customHeight="1" x14ac:dyDescent="0.25">
      <c r="A183" s="3" t="s">
        <v>6</v>
      </c>
      <c r="B183" s="3" t="s">
        <v>75</v>
      </c>
      <c r="C183" s="4">
        <v>2021000729</v>
      </c>
      <c r="D183" s="23" t="s">
        <v>11</v>
      </c>
      <c r="E183" s="5" t="s">
        <v>12</v>
      </c>
      <c r="F183" s="4" t="s">
        <v>8</v>
      </c>
    </row>
    <row r="184" spans="1:6" ht="14.45" customHeight="1" x14ac:dyDescent="0.25">
      <c r="A184" s="3" t="s">
        <v>6</v>
      </c>
      <c r="B184" s="3" t="s">
        <v>76</v>
      </c>
      <c r="C184" s="4">
        <v>1980002347</v>
      </c>
      <c r="D184" s="23" t="s">
        <v>15</v>
      </c>
      <c r="E184" s="5" t="s">
        <v>16</v>
      </c>
      <c r="F184" s="4" t="s">
        <v>8</v>
      </c>
    </row>
    <row r="185" spans="1:6" ht="14.45" customHeight="1" x14ac:dyDescent="0.25">
      <c r="A185" s="3" t="s">
        <v>6</v>
      </c>
      <c r="B185" s="3" t="s">
        <v>76</v>
      </c>
      <c r="C185" s="4">
        <v>2000006965</v>
      </c>
      <c r="D185" s="23" t="s">
        <v>11</v>
      </c>
      <c r="E185" s="5" t="s">
        <v>12</v>
      </c>
      <c r="F185" s="4" t="s">
        <v>8</v>
      </c>
    </row>
    <row r="186" spans="1:6" ht="14.45" customHeight="1" x14ac:dyDescent="0.25">
      <c r="A186" s="3" t="s">
        <v>6</v>
      </c>
      <c r="B186" s="3" t="s">
        <v>77</v>
      </c>
      <c r="C186" s="4">
        <v>1979002118</v>
      </c>
      <c r="D186" s="23" t="s">
        <v>15</v>
      </c>
      <c r="E186" s="5" t="s">
        <v>16</v>
      </c>
      <c r="F186" s="4" t="s">
        <v>14</v>
      </c>
    </row>
    <row r="187" spans="1:6" ht="14.45" customHeight="1" x14ac:dyDescent="0.25">
      <c r="A187" s="3" t="s">
        <v>6</v>
      </c>
      <c r="B187" s="3" t="s">
        <v>77</v>
      </c>
      <c r="C187" s="4">
        <v>2000005683</v>
      </c>
      <c r="D187" s="23" t="s">
        <v>11</v>
      </c>
      <c r="E187" s="5" t="s">
        <v>12</v>
      </c>
      <c r="F187" s="4" t="s">
        <v>14</v>
      </c>
    </row>
    <row r="188" spans="1:6" ht="14.45" customHeight="1" x14ac:dyDescent="0.25">
      <c r="A188" s="3" t="s">
        <v>6</v>
      </c>
      <c r="B188" s="3" t="s">
        <v>77</v>
      </c>
      <c r="C188" s="4">
        <v>2006001574</v>
      </c>
      <c r="D188" s="23" t="s">
        <v>9</v>
      </c>
      <c r="E188" s="5" t="s">
        <v>12</v>
      </c>
      <c r="F188" s="4" t="s">
        <v>14</v>
      </c>
    </row>
    <row r="189" spans="1:6" ht="14.45" customHeight="1" x14ac:dyDescent="0.25">
      <c r="A189" s="3" t="s">
        <v>6</v>
      </c>
      <c r="B189" s="3" t="s">
        <v>77</v>
      </c>
      <c r="C189" s="4">
        <v>2009002938</v>
      </c>
      <c r="D189" s="23" t="s">
        <v>11</v>
      </c>
      <c r="E189" s="5" t="s">
        <v>12</v>
      </c>
      <c r="F189" s="4" t="s">
        <v>14</v>
      </c>
    </row>
    <row r="190" spans="1:6" ht="14.45" customHeight="1" x14ac:dyDescent="0.25">
      <c r="A190" s="3" t="s">
        <v>6</v>
      </c>
      <c r="B190" s="3" t="s">
        <v>77</v>
      </c>
      <c r="C190" s="4">
        <v>2021002111</v>
      </c>
      <c r="D190" s="23" t="s">
        <v>9</v>
      </c>
      <c r="E190" s="5" t="s">
        <v>12</v>
      </c>
      <c r="F190" s="4" t="s">
        <v>14</v>
      </c>
    </row>
    <row r="191" spans="1:6" x14ac:dyDescent="0.25">
      <c r="A191" s="3" t="s">
        <v>6</v>
      </c>
      <c r="B191" s="3" t="s">
        <v>78</v>
      </c>
      <c r="C191" s="4">
        <v>1974000265</v>
      </c>
      <c r="D191" s="23" t="s">
        <v>15</v>
      </c>
      <c r="E191" s="5" t="s">
        <v>16</v>
      </c>
      <c r="F191" s="4" t="s">
        <v>8</v>
      </c>
    </row>
    <row r="192" spans="1:6" x14ac:dyDescent="0.25">
      <c r="A192" s="3" t="s">
        <v>6</v>
      </c>
      <c r="B192" s="3" t="s">
        <v>78</v>
      </c>
      <c r="C192" s="4">
        <v>1974000338</v>
      </c>
      <c r="D192" s="23" t="s">
        <v>15</v>
      </c>
      <c r="E192" s="5" t="s">
        <v>16</v>
      </c>
      <c r="F192" s="4" t="s">
        <v>8</v>
      </c>
    </row>
    <row r="193" spans="1:6" x14ac:dyDescent="0.25">
      <c r="A193" s="3" t="s">
        <v>6</v>
      </c>
      <c r="B193" s="3" t="s">
        <v>78</v>
      </c>
      <c r="C193" s="4">
        <v>1979004511</v>
      </c>
      <c r="D193" s="23" t="s">
        <v>15</v>
      </c>
      <c r="E193" s="5" t="s">
        <v>12</v>
      </c>
      <c r="F193" s="4" t="s">
        <v>8</v>
      </c>
    </row>
    <row r="194" spans="1:6" x14ac:dyDescent="0.25">
      <c r="A194" s="3" t="s">
        <v>6</v>
      </c>
      <c r="B194" s="3" t="s">
        <v>78</v>
      </c>
      <c r="C194" s="4">
        <v>2009003756</v>
      </c>
      <c r="D194" s="23" t="s">
        <v>9</v>
      </c>
      <c r="E194" s="5" t="s">
        <v>12</v>
      </c>
      <c r="F194" s="4" t="s">
        <v>8</v>
      </c>
    </row>
    <row r="195" spans="1:6" x14ac:dyDescent="0.25">
      <c r="A195" s="3" t="s">
        <v>6</v>
      </c>
      <c r="B195" s="3" t="s">
        <v>78</v>
      </c>
      <c r="C195" s="4">
        <v>2020002256</v>
      </c>
      <c r="D195" s="23" t="s">
        <v>9</v>
      </c>
      <c r="E195" s="5" t="s">
        <v>12</v>
      </c>
      <c r="F195" s="4" t="s">
        <v>8</v>
      </c>
    </row>
    <row r="196" spans="1:6" ht="14.45" customHeight="1" x14ac:dyDescent="0.25">
      <c r="A196" s="3" t="s">
        <v>6</v>
      </c>
      <c r="B196" s="3" t="s">
        <v>79</v>
      </c>
      <c r="C196" s="4">
        <v>1999000919</v>
      </c>
      <c r="D196" s="23" t="s">
        <v>9</v>
      </c>
      <c r="E196" s="5" t="s">
        <v>12</v>
      </c>
      <c r="F196" s="4" t="s">
        <v>8</v>
      </c>
    </row>
    <row r="197" spans="1:6" ht="14.45" customHeight="1" x14ac:dyDescent="0.25">
      <c r="A197" s="3" t="s">
        <v>6</v>
      </c>
      <c r="B197" s="3" t="s">
        <v>80</v>
      </c>
      <c r="C197" s="4">
        <v>1981000811</v>
      </c>
      <c r="D197" s="23" t="s">
        <v>11</v>
      </c>
      <c r="E197" s="5" t="s">
        <v>16</v>
      </c>
      <c r="F197" s="4" t="s">
        <v>8</v>
      </c>
    </row>
    <row r="198" spans="1:6" ht="14.45" customHeight="1" x14ac:dyDescent="0.25">
      <c r="A198" s="3" t="s">
        <v>6</v>
      </c>
      <c r="B198" s="3" t="s">
        <v>80</v>
      </c>
      <c r="C198" s="4">
        <v>1986000419</v>
      </c>
      <c r="D198" s="23" t="s">
        <v>15</v>
      </c>
      <c r="E198" s="5" t="s">
        <v>16</v>
      </c>
      <c r="F198" s="4" t="s">
        <v>8</v>
      </c>
    </row>
    <row r="199" spans="1:6" ht="14.45" customHeight="1" x14ac:dyDescent="0.25">
      <c r="A199" s="3" t="s">
        <v>6</v>
      </c>
      <c r="B199" s="3" t="s">
        <v>80</v>
      </c>
      <c r="C199" s="4">
        <v>1987000374</v>
      </c>
      <c r="D199" s="23" t="s">
        <v>15</v>
      </c>
      <c r="E199" s="5" t="s">
        <v>16</v>
      </c>
      <c r="F199" s="4" t="s">
        <v>8</v>
      </c>
    </row>
    <row r="200" spans="1:6" ht="14.45" customHeight="1" x14ac:dyDescent="0.25">
      <c r="A200" s="3" t="s">
        <v>6</v>
      </c>
      <c r="B200" s="3" t="s">
        <v>80</v>
      </c>
      <c r="C200" s="4">
        <v>1989001165</v>
      </c>
      <c r="D200" s="23" t="s">
        <v>15</v>
      </c>
      <c r="E200" s="5" t="s">
        <v>16</v>
      </c>
      <c r="F200" s="4" t="s">
        <v>8</v>
      </c>
    </row>
    <row r="201" spans="1:6" ht="14.45" customHeight="1" x14ac:dyDescent="0.25">
      <c r="A201" s="3" t="s">
        <v>6</v>
      </c>
      <c r="B201" s="3" t="s">
        <v>80</v>
      </c>
      <c r="C201" s="4">
        <v>1993001018</v>
      </c>
      <c r="D201" s="23" t="s">
        <v>15</v>
      </c>
      <c r="E201" s="5" t="s">
        <v>16</v>
      </c>
      <c r="F201" s="4" t="s">
        <v>8</v>
      </c>
    </row>
    <row r="202" spans="1:6" ht="14.45" customHeight="1" x14ac:dyDescent="0.25">
      <c r="A202" s="3" t="s">
        <v>6</v>
      </c>
      <c r="B202" s="3" t="s">
        <v>80</v>
      </c>
      <c r="C202" s="4">
        <v>1998006311</v>
      </c>
      <c r="D202" s="23" t="s">
        <v>11</v>
      </c>
      <c r="E202" s="5" t="s">
        <v>16</v>
      </c>
      <c r="F202" s="4" t="s">
        <v>8</v>
      </c>
    </row>
    <row r="203" spans="1:6" ht="14.45" customHeight="1" x14ac:dyDescent="0.25">
      <c r="A203" s="3" t="s">
        <v>6</v>
      </c>
      <c r="B203" s="3" t="s">
        <v>80</v>
      </c>
      <c r="C203" s="4">
        <v>1998006719</v>
      </c>
      <c r="D203" s="23" t="s">
        <v>11</v>
      </c>
      <c r="E203" s="5" t="s">
        <v>16</v>
      </c>
      <c r="F203" s="4" t="s">
        <v>8</v>
      </c>
    </row>
    <row r="204" spans="1:6" ht="14.45" customHeight="1" x14ac:dyDescent="0.25">
      <c r="A204" s="3" t="s">
        <v>6</v>
      </c>
      <c r="B204" s="3" t="s">
        <v>80</v>
      </c>
      <c r="C204" s="4">
        <v>2002000247</v>
      </c>
      <c r="D204" s="23" t="s">
        <v>11</v>
      </c>
      <c r="E204" s="5" t="s">
        <v>16</v>
      </c>
      <c r="F204" s="4" t="s">
        <v>8</v>
      </c>
    </row>
    <row r="205" spans="1:6" ht="14.45" customHeight="1" x14ac:dyDescent="0.25">
      <c r="A205" s="3" t="s">
        <v>6</v>
      </c>
      <c r="B205" s="3" t="s">
        <v>80</v>
      </c>
      <c r="C205" s="4">
        <v>2006006665</v>
      </c>
      <c r="D205" s="23" t="s">
        <v>15</v>
      </c>
      <c r="E205" s="5" t="s">
        <v>16</v>
      </c>
      <c r="F205" s="4" t="s">
        <v>8</v>
      </c>
    </row>
    <row r="206" spans="1:6" ht="14.45" customHeight="1" x14ac:dyDescent="0.25">
      <c r="A206" s="3" t="s">
        <v>6</v>
      </c>
      <c r="B206" s="3" t="s">
        <v>80</v>
      </c>
      <c r="C206" s="4">
        <v>2008003418</v>
      </c>
      <c r="D206" s="23" t="s">
        <v>9</v>
      </c>
      <c r="E206" s="5" t="s">
        <v>16</v>
      </c>
      <c r="F206" s="4" t="s">
        <v>8</v>
      </c>
    </row>
    <row r="207" spans="1:6" ht="14.45" customHeight="1" x14ac:dyDescent="0.25">
      <c r="A207" s="3" t="s">
        <v>6</v>
      </c>
      <c r="B207" s="3" t="s">
        <v>80</v>
      </c>
      <c r="C207" s="4">
        <v>2008004211</v>
      </c>
      <c r="D207" s="23" t="s">
        <v>15</v>
      </c>
      <c r="E207" s="5" t="s">
        <v>16</v>
      </c>
      <c r="F207" s="4" t="s">
        <v>8</v>
      </c>
    </row>
    <row r="208" spans="1:6" ht="14.45" customHeight="1" x14ac:dyDescent="0.25">
      <c r="A208" s="3" t="s">
        <v>6</v>
      </c>
      <c r="B208" s="3" t="s">
        <v>80</v>
      </c>
      <c r="C208" s="4">
        <v>2008004392</v>
      </c>
      <c r="D208" s="23" t="s">
        <v>9</v>
      </c>
      <c r="E208" s="5" t="s">
        <v>16</v>
      </c>
      <c r="F208" s="4" t="s">
        <v>8</v>
      </c>
    </row>
    <row r="209" spans="1:6" ht="14.45" customHeight="1" x14ac:dyDescent="0.25">
      <c r="A209" s="3" t="s">
        <v>6</v>
      </c>
      <c r="B209" s="3" t="s">
        <v>80</v>
      </c>
      <c r="C209" s="4">
        <v>2008004465</v>
      </c>
      <c r="D209" s="23" t="s">
        <v>9</v>
      </c>
      <c r="E209" s="5" t="s">
        <v>16</v>
      </c>
      <c r="F209" s="4" t="s">
        <v>8</v>
      </c>
    </row>
    <row r="210" spans="1:6" ht="14.45" customHeight="1" x14ac:dyDescent="0.25">
      <c r="A210" s="3" t="s">
        <v>6</v>
      </c>
      <c r="B210" s="3" t="s">
        <v>80</v>
      </c>
      <c r="C210" s="4">
        <v>2008004538</v>
      </c>
      <c r="D210" s="23" t="s">
        <v>15</v>
      </c>
      <c r="E210" s="5" t="s">
        <v>12</v>
      </c>
      <c r="F210" s="4" t="s">
        <v>8</v>
      </c>
    </row>
    <row r="211" spans="1:6" ht="14.45" customHeight="1" x14ac:dyDescent="0.25">
      <c r="A211" s="3" t="s">
        <v>6</v>
      </c>
      <c r="B211" s="3" t="s">
        <v>80</v>
      </c>
      <c r="C211" s="4">
        <v>2011001511</v>
      </c>
      <c r="D211" s="23" t="s">
        <v>9</v>
      </c>
      <c r="E211" s="5" t="s">
        <v>16</v>
      </c>
      <c r="F211" s="4" t="s">
        <v>8</v>
      </c>
    </row>
    <row r="212" spans="1:6" ht="14.45" customHeight="1" x14ac:dyDescent="0.25">
      <c r="A212" s="3" t="s">
        <v>6</v>
      </c>
      <c r="B212" s="3" t="s">
        <v>80</v>
      </c>
      <c r="C212" s="4">
        <v>2017000647</v>
      </c>
      <c r="D212" s="23" t="s">
        <v>9</v>
      </c>
      <c r="E212" s="5" t="s">
        <v>12</v>
      </c>
      <c r="F212" s="4" t="s">
        <v>8</v>
      </c>
    </row>
    <row r="213" spans="1:6" ht="14.45" customHeight="1" x14ac:dyDescent="0.25">
      <c r="A213" s="3" t="s">
        <v>6</v>
      </c>
      <c r="B213" s="3" t="s">
        <v>81</v>
      </c>
      <c r="C213" s="4">
        <v>1982002018</v>
      </c>
      <c r="D213" s="23" t="s">
        <v>15</v>
      </c>
      <c r="E213" s="5" t="s">
        <v>10</v>
      </c>
      <c r="F213" s="4" t="s">
        <v>8</v>
      </c>
    </row>
    <row r="214" spans="1:6" ht="14.45" customHeight="1" x14ac:dyDescent="0.25">
      <c r="A214" s="3" t="s">
        <v>6</v>
      </c>
      <c r="B214" s="3" t="s">
        <v>81</v>
      </c>
      <c r="C214" s="4">
        <v>1988000947</v>
      </c>
      <c r="D214" s="23" t="s">
        <v>15</v>
      </c>
      <c r="E214" s="5" t="s">
        <v>16</v>
      </c>
      <c r="F214" s="4" t="s">
        <v>8</v>
      </c>
    </row>
    <row r="215" spans="1:6" ht="14.45" customHeight="1" x14ac:dyDescent="0.25">
      <c r="A215" s="3" t="s">
        <v>6</v>
      </c>
      <c r="B215" s="3" t="s">
        <v>81</v>
      </c>
      <c r="C215" s="4">
        <v>1998002292</v>
      </c>
      <c r="D215" s="23" t="s">
        <v>11</v>
      </c>
      <c r="E215" s="5" t="s">
        <v>16</v>
      </c>
      <c r="F215" s="4" t="s">
        <v>8</v>
      </c>
    </row>
    <row r="216" spans="1:6" ht="14.45" customHeight="1" x14ac:dyDescent="0.25">
      <c r="A216" s="3" t="s">
        <v>6</v>
      </c>
      <c r="B216" s="3" t="s">
        <v>81</v>
      </c>
      <c r="C216" s="4">
        <v>2006007165</v>
      </c>
      <c r="D216" s="23" t="s">
        <v>9</v>
      </c>
      <c r="E216" s="5" t="s">
        <v>12</v>
      </c>
      <c r="F216" s="4" t="s">
        <v>8</v>
      </c>
    </row>
    <row r="217" spans="1:6" ht="14.45" customHeight="1" x14ac:dyDescent="0.25">
      <c r="A217" s="3" t="s">
        <v>6</v>
      </c>
      <c r="B217" s="3" t="s">
        <v>82</v>
      </c>
      <c r="C217" s="4">
        <v>1985000474</v>
      </c>
      <c r="D217" s="23" t="s">
        <v>15</v>
      </c>
      <c r="E217" s="5" t="s">
        <v>12</v>
      </c>
      <c r="F217" s="4" t="s">
        <v>8</v>
      </c>
    </row>
    <row r="218" spans="1:6" ht="14.45" customHeight="1" x14ac:dyDescent="0.25">
      <c r="A218" s="3" t="s">
        <v>6</v>
      </c>
      <c r="B218" s="3" t="s">
        <v>82</v>
      </c>
      <c r="C218" s="4">
        <v>1986000192</v>
      </c>
      <c r="D218" s="23" t="s">
        <v>15</v>
      </c>
      <c r="E218" s="5" t="s">
        <v>16</v>
      </c>
      <c r="F218" s="4" t="s">
        <v>8</v>
      </c>
    </row>
    <row r="219" spans="1:6" ht="14.45" customHeight="1" x14ac:dyDescent="0.25">
      <c r="A219" s="3" t="s">
        <v>6</v>
      </c>
      <c r="B219" s="3" t="s">
        <v>82</v>
      </c>
      <c r="C219" s="4">
        <v>1996002211</v>
      </c>
      <c r="D219" s="23" t="s">
        <v>15</v>
      </c>
      <c r="E219" s="5" t="s">
        <v>12</v>
      </c>
      <c r="F219" s="4" t="s">
        <v>8</v>
      </c>
    </row>
    <row r="220" spans="1:6" ht="14.45" customHeight="1" x14ac:dyDescent="0.25">
      <c r="A220" s="3" t="s">
        <v>6</v>
      </c>
      <c r="B220" s="3" t="s">
        <v>82</v>
      </c>
      <c r="C220" s="4">
        <v>1997000474</v>
      </c>
      <c r="D220" s="23" t="s">
        <v>15</v>
      </c>
      <c r="E220" s="5" t="s">
        <v>16</v>
      </c>
      <c r="F220" s="4" t="s">
        <v>8</v>
      </c>
    </row>
    <row r="221" spans="1:6" ht="14.45" customHeight="1" x14ac:dyDescent="0.25">
      <c r="A221" s="3" t="s">
        <v>6</v>
      </c>
      <c r="B221" s="3" t="s">
        <v>82</v>
      </c>
      <c r="C221" s="4">
        <v>2000000411</v>
      </c>
      <c r="D221" s="23" t="s">
        <v>11</v>
      </c>
      <c r="E221" s="5" t="s">
        <v>12</v>
      </c>
      <c r="F221" s="4" t="s">
        <v>8</v>
      </c>
    </row>
    <row r="222" spans="1:6" ht="14.45" customHeight="1" x14ac:dyDescent="0.25">
      <c r="A222" s="3" t="s">
        <v>6</v>
      </c>
      <c r="B222" s="3" t="s">
        <v>82</v>
      </c>
      <c r="C222" s="4">
        <v>2005005029</v>
      </c>
      <c r="D222" s="23" t="s">
        <v>9</v>
      </c>
      <c r="E222" s="5" t="s">
        <v>12</v>
      </c>
      <c r="F222" s="4" t="s">
        <v>8</v>
      </c>
    </row>
    <row r="223" spans="1:6" ht="14.45" customHeight="1" x14ac:dyDescent="0.25">
      <c r="A223" s="3" t="s">
        <v>6</v>
      </c>
      <c r="B223" s="3" t="s">
        <v>82</v>
      </c>
      <c r="C223" s="4">
        <v>2008000974</v>
      </c>
      <c r="D223" s="23" t="s">
        <v>9</v>
      </c>
      <c r="E223" s="5" t="s">
        <v>12</v>
      </c>
      <c r="F223" s="4" t="s">
        <v>8</v>
      </c>
    </row>
    <row r="224" spans="1:6" ht="14.45" customHeight="1" x14ac:dyDescent="0.25">
      <c r="A224" s="3" t="s">
        <v>6</v>
      </c>
      <c r="B224" s="3" t="s">
        <v>82</v>
      </c>
      <c r="C224" s="4">
        <v>2009003292</v>
      </c>
      <c r="D224" s="23" t="s">
        <v>11</v>
      </c>
      <c r="E224" s="5" t="s">
        <v>12</v>
      </c>
      <c r="F224" s="4" t="s">
        <v>8</v>
      </c>
    </row>
    <row r="225" spans="1:6" ht="14.45" customHeight="1" x14ac:dyDescent="0.25">
      <c r="A225" s="3" t="s">
        <v>6</v>
      </c>
      <c r="B225" s="3" t="s">
        <v>82</v>
      </c>
      <c r="C225" s="4">
        <v>2015000747</v>
      </c>
      <c r="D225" s="23" t="s">
        <v>15</v>
      </c>
      <c r="E225" s="5" t="s">
        <v>12</v>
      </c>
      <c r="F225" s="4" t="s">
        <v>8</v>
      </c>
    </row>
    <row r="226" spans="1:6" ht="14.45" customHeight="1" x14ac:dyDescent="0.25">
      <c r="A226" s="3" t="s">
        <v>6</v>
      </c>
      <c r="B226" s="3" t="s">
        <v>83</v>
      </c>
      <c r="C226" s="4">
        <v>1995001783</v>
      </c>
      <c r="D226" s="23" t="s">
        <v>15</v>
      </c>
      <c r="E226" s="5" t="s">
        <v>16</v>
      </c>
      <c r="F226" s="4" t="s">
        <v>14</v>
      </c>
    </row>
    <row r="227" spans="1:6" ht="14.45" customHeight="1" x14ac:dyDescent="0.25">
      <c r="A227" s="3" t="s">
        <v>6</v>
      </c>
      <c r="B227" s="3" t="s">
        <v>83</v>
      </c>
      <c r="C227" s="4">
        <v>2000002447</v>
      </c>
      <c r="D227" s="23" t="s">
        <v>9</v>
      </c>
      <c r="E227" s="5" t="s">
        <v>12</v>
      </c>
      <c r="F227" s="4" t="s">
        <v>14</v>
      </c>
    </row>
    <row r="228" spans="1:6" x14ac:dyDescent="0.25">
      <c r="A228" s="3" t="s">
        <v>6</v>
      </c>
      <c r="B228" s="3" t="s">
        <v>84</v>
      </c>
      <c r="C228" s="4">
        <v>1993000429</v>
      </c>
      <c r="D228" s="23" t="s">
        <v>15</v>
      </c>
      <c r="E228" s="5" t="s">
        <v>16</v>
      </c>
      <c r="F228" s="4" t="s">
        <v>14</v>
      </c>
    </row>
    <row r="229" spans="1:6" x14ac:dyDescent="0.25">
      <c r="A229" s="3" t="s">
        <v>6</v>
      </c>
      <c r="B229" s="3" t="s">
        <v>84</v>
      </c>
      <c r="C229" s="4">
        <v>2006006811</v>
      </c>
      <c r="D229" s="23" t="s">
        <v>9</v>
      </c>
      <c r="E229" s="5" t="s">
        <v>12</v>
      </c>
      <c r="F229" s="4" t="s">
        <v>14</v>
      </c>
    </row>
    <row r="230" spans="1:6" x14ac:dyDescent="0.25">
      <c r="A230" s="3" t="s">
        <v>6</v>
      </c>
      <c r="B230" s="3" t="s">
        <v>84</v>
      </c>
      <c r="C230" s="4">
        <v>2020000611</v>
      </c>
      <c r="D230" s="23" t="s">
        <v>15</v>
      </c>
      <c r="E230" s="5" t="s">
        <v>12</v>
      </c>
      <c r="F230" s="4" t="s">
        <v>14</v>
      </c>
    </row>
    <row r="231" spans="1:6" ht="14.45" customHeight="1" x14ac:dyDescent="0.25">
      <c r="A231" s="3" t="s">
        <v>6</v>
      </c>
      <c r="B231" s="3" t="s">
        <v>85</v>
      </c>
      <c r="C231" s="4">
        <v>1980002029</v>
      </c>
      <c r="D231" s="23" t="s">
        <v>15</v>
      </c>
      <c r="E231" s="5" t="s">
        <v>16</v>
      </c>
      <c r="F231" s="4" t="s">
        <v>14</v>
      </c>
    </row>
    <row r="232" spans="1:6" ht="14.45" customHeight="1" x14ac:dyDescent="0.25">
      <c r="A232" s="3" t="s">
        <v>6</v>
      </c>
      <c r="B232" s="3" t="s">
        <v>85</v>
      </c>
      <c r="C232" s="4">
        <v>2001002165</v>
      </c>
      <c r="D232" s="23" t="s">
        <v>11</v>
      </c>
      <c r="E232" s="5" t="s">
        <v>16</v>
      </c>
      <c r="F232" s="4" t="s">
        <v>14</v>
      </c>
    </row>
    <row r="233" spans="1:6" ht="14.45" customHeight="1" x14ac:dyDescent="0.25">
      <c r="A233" s="3" t="s">
        <v>6</v>
      </c>
      <c r="B233" s="3" t="s">
        <v>85</v>
      </c>
      <c r="C233" s="4">
        <v>2001002238</v>
      </c>
      <c r="D233" s="23" t="s">
        <v>15</v>
      </c>
      <c r="E233" s="5" t="s">
        <v>16</v>
      </c>
      <c r="F233" s="4" t="s">
        <v>14</v>
      </c>
    </row>
    <row r="234" spans="1:6" ht="14.45" customHeight="1" x14ac:dyDescent="0.25">
      <c r="A234" s="3" t="s">
        <v>6</v>
      </c>
      <c r="B234" s="3" t="s">
        <v>85</v>
      </c>
      <c r="C234" s="4">
        <v>2019002647</v>
      </c>
      <c r="D234" s="23" t="s">
        <v>9</v>
      </c>
      <c r="E234" s="5" t="s">
        <v>12</v>
      </c>
      <c r="F234" s="4" t="s">
        <v>14</v>
      </c>
    </row>
    <row r="235" spans="1:6" ht="14.45" customHeight="1" x14ac:dyDescent="0.25">
      <c r="A235" s="3" t="s">
        <v>6</v>
      </c>
      <c r="B235" s="3" t="s">
        <v>86</v>
      </c>
      <c r="C235" s="4">
        <v>1980002411</v>
      </c>
      <c r="D235" s="23" t="s">
        <v>15</v>
      </c>
      <c r="E235" s="5" t="s">
        <v>16</v>
      </c>
      <c r="F235" s="4" t="s">
        <v>8</v>
      </c>
    </row>
    <row r="236" spans="1:6" ht="14.45" customHeight="1" x14ac:dyDescent="0.25">
      <c r="A236" s="3" t="s">
        <v>6</v>
      </c>
      <c r="B236" s="3" t="s">
        <v>86</v>
      </c>
      <c r="C236" s="4">
        <v>2006005138</v>
      </c>
      <c r="D236" s="23" t="s">
        <v>9</v>
      </c>
      <c r="E236" s="5" t="s">
        <v>12</v>
      </c>
      <c r="F236" s="4" t="s">
        <v>8</v>
      </c>
    </row>
    <row r="237" spans="1:6" ht="14.45" customHeight="1" x14ac:dyDescent="0.25">
      <c r="A237" s="3" t="s">
        <v>6</v>
      </c>
      <c r="B237" s="3" t="s">
        <v>87</v>
      </c>
      <c r="C237" s="4">
        <v>1979004374</v>
      </c>
      <c r="D237" s="23" t="s">
        <v>15</v>
      </c>
      <c r="E237" s="5" t="s">
        <v>16</v>
      </c>
      <c r="F237" s="4" t="s">
        <v>8</v>
      </c>
    </row>
    <row r="238" spans="1:6" ht="14.45" customHeight="1" x14ac:dyDescent="0.25">
      <c r="A238" s="3" t="s">
        <v>6</v>
      </c>
      <c r="B238" s="3" t="s">
        <v>87</v>
      </c>
      <c r="C238" s="4">
        <v>1979004447</v>
      </c>
      <c r="D238" s="23" t="s">
        <v>15</v>
      </c>
      <c r="E238" s="5" t="s">
        <v>16</v>
      </c>
      <c r="F238" s="4" t="s">
        <v>8</v>
      </c>
    </row>
    <row r="239" spans="1:6" ht="14.45" customHeight="1" x14ac:dyDescent="0.25">
      <c r="A239" s="3" t="s">
        <v>6</v>
      </c>
      <c r="B239" s="3" t="s">
        <v>87</v>
      </c>
      <c r="C239" s="4">
        <v>1979004692</v>
      </c>
      <c r="D239" s="23" t="s">
        <v>15</v>
      </c>
      <c r="E239" s="5" t="s">
        <v>16</v>
      </c>
      <c r="F239" s="4" t="s">
        <v>8</v>
      </c>
    </row>
    <row r="240" spans="1:6" ht="14.45" customHeight="1" x14ac:dyDescent="0.25">
      <c r="A240" s="3" t="s">
        <v>6</v>
      </c>
      <c r="B240" s="3" t="s">
        <v>87</v>
      </c>
      <c r="C240" s="4">
        <v>2002001456</v>
      </c>
      <c r="D240" s="23" t="s">
        <v>9</v>
      </c>
      <c r="E240" s="5" t="s">
        <v>12</v>
      </c>
      <c r="F240" s="4" t="s">
        <v>8</v>
      </c>
    </row>
    <row r="241" spans="1:6" ht="14.45" customHeight="1" x14ac:dyDescent="0.25">
      <c r="A241" s="3" t="s">
        <v>6</v>
      </c>
      <c r="B241" s="3" t="s">
        <v>87</v>
      </c>
      <c r="C241" s="4">
        <v>2003001311</v>
      </c>
      <c r="D241" s="23" t="s">
        <v>9</v>
      </c>
      <c r="E241" s="5" t="s">
        <v>12</v>
      </c>
      <c r="F241" s="4" t="s">
        <v>8</v>
      </c>
    </row>
    <row r="242" spans="1:6" ht="14.45" customHeight="1" x14ac:dyDescent="0.25">
      <c r="A242" s="3" t="s">
        <v>6</v>
      </c>
      <c r="B242" s="3" t="s">
        <v>87</v>
      </c>
      <c r="C242" s="4">
        <v>2005000329</v>
      </c>
      <c r="D242" s="23" t="s">
        <v>9</v>
      </c>
      <c r="E242" s="5" t="s">
        <v>12</v>
      </c>
      <c r="F242" s="4" t="s">
        <v>8</v>
      </c>
    </row>
    <row r="243" spans="1:6" ht="14.45" customHeight="1" x14ac:dyDescent="0.25">
      <c r="A243" s="3" t="s">
        <v>6</v>
      </c>
      <c r="B243" s="3" t="s">
        <v>87</v>
      </c>
      <c r="C243" s="4">
        <v>2006000365</v>
      </c>
      <c r="D243" s="23" t="s">
        <v>9</v>
      </c>
      <c r="E243" s="5" t="s">
        <v>10</v>
      </c>
      <c r="F243" s="4" t="s">
        <v>8</v>
      </c>
    </row>
    <row r="244" spans="1:6" ht="14.45" customHeight="1" x14ac:dyDescent="0.25">
      <c r="A244" s="3" t="s">
        <v>6</v>
      </c>
      <c r="B244" s="3" t="s">
        <v>87</v>
      </c>
      <c r="C244" s="4">
        <v>2010004256</v>
      </c>
      <c r="D244" s="23" t="s">
        <v>9</v>
      </c>
      <c r="E244" s="5" t="s">
        <v>12</v>
      </c>
      <c r="F244" s="4" t="s">
        <v>8</v>
      </c>
    </row>
    <row r="245" spans="1:6" ht="14.45" customHeight="1" x14ac:dyDescent="0.25">
      <c r="A245" s="3" t="s">
        <v>6</v>
      </c>
      <c r="B245" s="3" t="s">
        <v>87</v>
      </c>
      <c r="C245" s="4">
        <v>2015000992</v>
      </c>
      <c r="D245" s="23" t="s">
        <v>9</v>
      </c>
      <c r="E245" s="5" t="s">
        <v>12</v>
      </c>
      <c r="F245" s="4" t="s">
        <v>8</v>
      </c>
    </row>
    <row r="246" spans="1:6" ht="14.45" customHeight="1" x14ac:dyDescent="0.25">
      <c r="A246" s="3" t="s">
        <v>6</v>
      </c>
      <c r="B246" s="3" t="s">
        <v>87</v>
      </c>
      <c r="C246" s="4">
        <v>2016002247</v>
      </c>
      <c r="D246" s="23" t="s">
        <v>9</v>
      </c>
      <c r="E246" s="5" t="s">
        <v>12</v>
      </c>
      <c r="F246" s="4" t="s">
        <v>8</v>
      </c>
    </row>
    <row r="247" spans="1:6" ht="14.45" customHeight="1" x14ac:dyDescent="0.25">
      <c r="A247" s="3" t="s">
        <v>6</v>
      </c>
      <c r="B247" s="3" t="s">
        <v>87</v>
      </c>
      <c r="C247" s="4">
        <v>2016002311</v>
      </c>
      <c r="D247" s="23" t="s">
        <v>9</v>
      </c>
      <c r="E247" s="5" t="s">
        <v>12</v>
      </c>
      <c r="F247" s="4" t="s">
        <v>8</v>
      </c>
    </row>
    <row r="248" spans="1:6" ht="14.45" customHeight="1" x14ac:dyDescent="0.25">
      <c r="A248" s="3" t="s">
        <v>6</v>
      </c>
      <c r="B248" s="3" t="s">
        <v>87</v>
      </c>
      <c r="C248" s="4">
        <v>2021001547</v>
      </c>
      <c r="D248" s="23" t="s">
        <v>9</v>
      </c>
      <c r="E248" s="5" t="s">
        <v>12</v>
      </c>
      <c r="F248" s="4" t="s">
        <v>8</v>
      </c>
    </row>
    <row r="249" spans="1:6" x14ac:dyDescent="0.25">
      <c r="A249" s="3" t="s">
        <v>6</v>
      </c>
      <c r="B249" s="3" t="s">
        <v>88</v>
      </c>
      <c r="C249" s="4">
        <v>1999005147</v>
      </c>
      <c r="D249" s="23" t="s">
        <v>11</v>
      </c>
      <c r="E249" s="5" t="s">
        <v>12</v>
      </c>
      <c r="F249" s="4" t="s">
        <v>14</v>
      </c>
    </row>
    <row r="250" spans="1:6" ht="14.45" customHeight="1" x14ac:dyDescent="0.25">
      <c r="A250" s="3" t="s">
        <v>6</v>
      </c>
      <c r="B250" s="3" t="s">
        <v>89</v>
      </c>
      <c r="C250" s="4">
        <v>1985001438</v>
      </c>
      <c r="D250" s="23" t="s">
        <v>15</v>
      </c>
      <c r="E250" s="5" t="s">
        <v>16</v>
      </c>
      <c r="F250" s="4" t="s">
        <v>14</v>
      </c>
    </row>
    <row r="251" spans="1:6" ht="14.45" customHeight="1" x14ac:dyDescent="0.25">
      <c r="A251" s="3" t="s">
        <v>6</v>
      </c>
      <c r="B251" s="3" t="s">
        <v>90</v>
      </c>
      <c r="C251" s="4">
        <v>1981000747</v>
      </c>
      <c r="D251" s="23" t="s">
        <v>15</v>
      </c>
      <c r="E251" s="5" t="s">
        <v>16</v>
      </c>
      <c r="F251" s="4" t="s">
        <v>8</v>
      </c>
    </row>
    <row r="252" spans="1:6" ht="14.45" customHeight="1" x14ac:dyDescent="0.25">
      <c r="A252" s="3" t="s">
        <v>6</v>
      </c>
      <c r="B252" s="3" t="s">
        <v>90</v>
      </c>
      <c r="C252" s="4">
        <v>2000008038</v>
      </c>
      <c r="D252" s="23" t="s">
        <v>11</v>
      </c>
      <c r="E252" s="5" t="s">
        <v>12</v>
      </c>
      <c r="F252" s="4" t="s">
        <v>8</v>
      </c>
    </row>
    <row r="253" spans="1:6" ht="14.45" customHeight="1" x14ac:dyDescent="0.25">
      <c r="A253" s="3" t="s">
        <v>6</v>
      </c>
      <c r="B253" s="3" t="s">
        <v>90</v>
      </c>
      <c r="C253" s="4">
        <v>2008004783</v>
      </c>
      <c r="D253" s="23" t="s">
        <v>15</v>
      </c>
      <c r="E253" s="5" t="s">
        <v>16</v>
      </c>
      <c r="F253" s="4" t="s">
        <v>8</v>
      </c>
    </row>
    <row r="254" spans="1:6" ht="14.45" customHeight="1" x14ac:dyDescent="0.25">
      <c r="A254" s="3" t="s">
        <v>6</v>
      </c>
      <c r="B254" s="3" t="s">
        <v>90</v>
      </c>
      <c r="C254" s="4">
        <v>2016000619</v>
      </c>
      <c r="D254" s="23" t="s">
        <v>9</v>
      </c>
      <c r="E254" s="5" t="s">
        <v>12</v>
      </c>
      <c r="F254" s="4" t="s">
        <v>8</v>
      </c>
    </row>
    <row r="255" spans="1:6" x14ac:dyDescent="0.25">
      <c r="A255" s="3" t="s">
        <v>6</v>
      </c>
      <c r="B255" s="3" t="s">
        <v>91</v>
      </c>
      <c r="C255" s="4">
        <v>1979001529</v>
      </c>
      <c r="D255" s="23" t="s">
        <v>15</v>
      </c>
      <c r="E255" s="5" t="s">
        <v>16</v>
      </c>
      <c r="F255" s="4" t="s">
        <v>14</v>
      </c>
    </row>
    <row r="256" spans="1:6" x14ac:dyDescent="0.25">
      <c r="A256" s="3" t="s">
        <v>6</v>
      </c>
      <c r="B256" s="3" t="s">
        <v>91</v>
      </c>
      <c r="C256" s="4">
        <v>2019000156</v>
      </c>
      <c r="D256" s="23" t="s">
        <v>9</v>
      </c>
      <c r="E256" s="5" t="s">
        <v>12</v>
      </c>
      <c r="F256" s="4" t="s">
        <v>14</v>
      </c>
    </row>
    <row r="257" spans="1:6" x14ac:dyDescent="0.25">
      <c r="A257" s="3" t="s">
        <v>6</v>
      </c>
      <c r="B257" s="3" t="s">
        <v>91</v>
      </c>
      <c r="C257" s="4">
        <v>2020001519</v>
      </c>
      <c r="D257" s="23" t="s">
        <v>9</v>
      </c>
      <c r="E257" s="5" t="s">
        <v>12</v>
      </c>
      <c r="F257" s="4" t="s">
        <v>14</v>
      </c>
    </row>
    <row r="258" spans="1:6" x14ac:dyDescent="0.25">
      <c r="A258" s="3" t="s">
        <v>6</v>
      </c>
      <c r="B258" s="3" t="s">
        <v>92</v>
      </c>
      <c r="C258" s="4">
        <v>2006000365</v>
      </c>
      <c r="D258" s="23" t="s">
        <v>9</v>
      </c>
      <c r="E258" s="5" t="s">
        <v>10</v>
      </c>
      <c r="F258" s="4" t="s">
        <v>8</v>
      </c>
    </row>
    <row r="259" spans="1:6" x14ac:dyDescent="0.25">
      <c r="A259" s="3" t="s">
        <v>6</v>
      </c>
      <c r="B259" s="3" t="s">
        <v>93</v>
      </c>
      <c r="C259" s="4">
        <v>1988000629</v>
      </c>
      <c r="D259" s="23" t="s">
        <v>15</v>
      </c>
      <c r="E259" s="5" t="s">
        <v>16</v>
      </c>
      <c r="F259" s="4" t="s">
        <v>8</v>
      </c>
    </row>
    <row r="260" spans="1:6" x14ac:dyDescent="0.25">
      <c r="A260" s="3" t="s">
        <v>6</v>
      </c>
      <c r="B260" s="3" t="s">
        <v>93</v>
      </c>
      <c r="C260" s="4">
        <v>1997000611</v>
      </c>
      <c r="D260" s="23" t="s">
        <v>9</v>
      </c>
      <c r="E260" s="5" t="s">
        <v>12</v>
      </c>
      <c r="F260" s="4" t="s">
        <v>8</v>
      </c>
    </row>
    <row r="261" spans="1:6" x14ac:dyDescent="0.25">
      <c r="A261" s="3" t="s">
        <v>6</v>
      </c>
      <c r="B261" s="3" t="s">
        <v>94</v>
      </c>
      <c r="C261" s="4">
        <v>2000001319</v>
      </c>
      <c r="D261" s="23" t="s">
        <v>15</v>
      </c>
      <c r="E261" s="5" t="s">
        <v>16</v>
      </c>
      <c r="F261" s="4" t="s">
        <v>8</v>
      </c>
    </row>
    <row r="262" spans="1:6" x14ac:dyDescent="0.25">
      <c r="A262" s="3" t="s">
        <v>6</v>
      </c>
      <c r="B262" s="3" t="s">
        <v>94</v>
      </c>
      <c r="C262" s="4">
        <v>2000001556</v>
      </c>
      <c r="D262" s="23" t="s">
        <v>15</v>
      </c>
      <c r="E262" s="5" t="s">
        <v>16</v>
      </c>
      <c r="F262" s="4" t="s">
        <v>8</v>
      </c>
    </row>
    <row r="263" spans="1:6" x14ac:dyDescent="0.25">
      <c r="A263" s="3" t="s">
        <v>6</v>
      </c>
      <c r="B263" s="3" t="s">
        <v>94</v>
      </c>
      <c r="C263" s="4">
        <v>2000002838</v>
      </c>
      <c r="D263" s="23" t="s">
        <v>11</v>
      </c>
      <c r="E263" s="5" t="s">
        <v>16</v>
      </c>
      <c r="F263" s="4" t="s">
        <v>8</v>
      </c>
    </row>
    <row r="264" spans="1:6" x14ac:dyDescent="0.25">
      <c r="A264" s="3" t="s">
        <v>6</v>
      </c>
      <c r="B264" s="3" t="s">
        <v>94</v>
      </c>
      <c r="C264" s="4">
        <v>2000006574</v>
      </c>
      <c r="D264" s="23" t="s">
        <v>11</v>
      </c>
      <c r="E264" s="5" t="s">
        <v>12</v>
      </c>
      <c r="F264" s="4" t="s">
        <v>8</v>
      </c>
    </row>
    <row r="265" spans="1:6" x14ac:dyDescent="0.25">
      <c r="A265" s="3" t="s">
        <v>6</v>
      </c>
      <c r="B265" s="3" t="s">
        <v>94</v>
      </c>
      <c r="C265" s="4">
        <v>2004000929</v>
      </c>
      <c r="D265" s="23" t="s">
        <v>9</v>
      </c>
      <c r="E265" s="5" t="s">
        <v>16</v>
      </c>
      <c r="F265" s="4" t="s">
        <v>8</v>
      </c>
    </row>
    <row r="266" spans="1:6" x14ac:dyDescent="0.25">
      <c r="A266" s="3" t="s">
        <v>6</v>
      </c>
      <c r="B266" s="3" t="s">
        <v>94</v>
      </c>
      <c r="C266" s="4">
        <v>2020002711</v>
      </c>
      <c r="D266" s="23" t="s">
        <v>9</v>
      </c>
      <c r="E266" s="5" t="s">
        <v>12</v>
      </c>
      <c r="F266" s="4" t="s">
        <v>8</v>
      </c>
    </row>
    <row r="267" spans="1:6" ht="14.45" customHeight="1" x14ac:dyDescent="0.25">
      <c r="A267" s="3" t="s">
        <v>6</v>
      </c>
      <c r="B267" s="3" t="s">
        <v>95</v>
      </c>
      <c r="C267" s="4">
        <v>1996002074</v>
      </c>
      <c r="D267" s="23" t="s">
        <v>9</v>
      </c>
      <c r="E267" s="5" t="s">
        <v>12</v>
      </c>
      <c r="F267" s="4" t="s">
        <v>8</v>
      </c>
    </row>
    <row r="268" spans="1:6" x14ac:dyDescent="0.25">
      <c r="A268" s="3" t="s">
        <v>6</v>
      </c>
      <c r="B268" s="3" t="s">
        <v>96</v>
      </c>
      <c r="C268" s="4">
        <v>1988001218</v>
      </c>
      <c r="D268" s="23" t="s">
        <v>15</v>
      </c>
      <c r="E268" s="5" t="s">
        <v>12</v>
      </c>
      <c r="F268" s="4" t="s">
        <v>8</v>
      </c>
    </row>
    <row r="269" spans="1:6" x14ac:dyDescent="0.25">
      <c r="A269" s="3" t="s">
        <v>6</v>
      </c>
      <c r="B269" s="3" t="s">
        <v>96</v>
      </c>
      <c r="C269" s="4">
        <v>2020002418</v>
      </c>
      <c r="D269" s="23" t="s">
        <v>9</v>
      </c>
      <c r="E269" s="5" t="s">
        <v>12</v>
      </c>
      <c r="F269" s="4" t="s">
        <v>8</v>
      </c>
    </row>
    <row r="270" spans="1:6" x14ac:dyDescent="0.25">
      <c r="A270" s="3" t="s">
        <v>6</v>
      </c>
      <c r="B270" s="3" t="s">
        <v>97</v>
      </c>
      <c r="C270" s="4">
        <v>1979001618</v>
      </c>
      <c r="D270" s="23" t="s">
        <v>15</v>
      </c>
      <c r="E270" s="5" t="s">
        <v>12</v>
      </c>
      <c r="F270" s="4" t="s">
        <v>14</v>
      </c>
    </row>
    <row r="271" spans="1:6" x14ac:dyDescent="0.25">
      <c r="A271" s="3" t="s">
        <v>6</v>
      </c>
      <c r="B271" s="3" t="s">
        <v>97</v>
      </c>
      <c r="C271" s="4">
        <v>2006002929</v>
      </c>
      <c r="D271" s="23" t="s">
        <v>9</v>
      </c>
      <c r="E271" s="5" t="s">
        <v>12</v>
      </c>
      <c r="F271" s="4" t="s">
        <v>14</v>
      </c>
    </row>
    <row r="272" spans="1:6" x14ac:dyDescent="0.25">
      <c r="A272" s="3" t="s">
        <v>6</v>
      </c>
      <c r="B272" s="3" t="s">
        <v>97</v>
      </c>
      <c r="C272" s="4">
        <v>2022001974</v>
      </c>
      <c r="D272" s="23" t="s">
        <v>9</v>
      </c>
      <c r="E272" s="5" t="s">
        <v>12</v>
      </c>
      <c r="F272" s="4" t="s">
        <v>14</v>
      </c>
    </row>
    <row r="273" spans="1:6" ht="14.45" customHeight="1" x14ac:dyDescent="0.25">
      <c r="A273" s="3" t="s">
        <v>6</v>
      </c>
      <c r="B273" s="3" t="s">
        <v>98</v>
      </c>
      <c r="C273" s="4">
        <v>1997002711</v>
      </c>
      <c r="D273" s="23" t="s">
        <v>11</v>
      </c>
      <c r="E273" s="5" t="s">
        <v>12</v>
      </c>
      <c r="F273" s="4" t="s">
        <v>14</v>
      </c>
    </row>
    <row r="274" spans="1:6" ht="14.45" customHeight="1" x14ac:dyDescent="0.25">
      <c r="A274" s="3" t="s">
        <v>6</v>
      </c>
      <c r="B274" s="3" t="s">
        <v>98</v>
      </c>
      <c r="C274" s="4">
        <v>1997002892</v>
      </c>
      <c r="D274" s="23" t="s">
        <v>15</v>
      </c>
      <c r="E274" s="5" t="s">
        <v>16</v>
      </c>
      <c r="F274" s="4" t="s">
        <v>14</v>
      </c>
    </row>
    <row r="275" spans="1:6" ht="14.45" customHeight="1" x14ac:dyDescent="0.25">
      <c r="A275" s="3" t="s">
        <v>6</v>
      </c>
      <c r="B275" s="3" t="s">
        <v>98</v>
      </c>
      <c r="C275" s="4">
        <v>2012000738</v>
      </c>
      <c r="D275" s="23" t="s">
        <v>9</v>
      </c>
      <c r="E275" s="5" t="s">
        <v>12</v>
      </c>
      <c r="F275" s="4" t="s">
        <v>14</v>
      </c>
    </row>
    <row r="276" spans="1:6" x14ac:dyDescent="0.25">
      <c r="A276" s="3" t="s">
        <v>6</v>
      </c>
      <c r="B276" s="3" t="s">
        <v>99</v>
      </c>
      <c r="C276" s="4">
        <v>1995003311</v>
      </c>
      <c r="D276" s="23" t="s">
        <v>11</v>
      </c>
      <c r="E276" s="5" t="s">
        <v>12</v>
      </c>
      <c r="F276" s="4" t="s">
        <v>8</v>
      </c>
    </row>
    <row r="277" spans="1:6" x14ac:dyDescent="0.25">
      <c r="A277" s="3" t="s">
        <v>6</v>
      </c>
      <c r="B277" s="3" t="s">
        <v>100</v>
      </c>
      <c r="C277" s="4">
        <v>1981001174</v>
      </c>
      <c r="D277" s="23" t="s">
        <v>15</v>
      </c>
      <c r="E277" s="5" t="s">
        <v>16</v>
      </c>
      <c r="F277" s="4" t="s">
        <v>8</v>
      </c>
    </row>
    <row r="278" spans="1:6" x14ac:dyDescent="0.25">
      <c r="A278" s="3" t="s">
        <v>6</v>
      </c>
      <c r="B278" s="3" t="s">
        <v>100</v>
      </c>
      <c r="C278" s="4">
        <v>2010000838</v>
      </c>
      <c r="D278" s="23" t="s">
        <v>9</v>
      </c>
      <c r="E278" s="5" t="s">
        <v>12</v>
      </c>
      <c r="F278" s="4" t="s">
        <v>8</v>
      </c>
    </row>
    <row r="279" spans="1:6" ht="14.45" customHeight="1" x14ac:dyDescent="0.25">
      <c r="A279" s="3" t="s">
        <v>6</v>
      </c>
      <c r="B279" s="3" t="s">
        <v>101</v>
      </c>
      <c r="C279" s="4">
        <v>1995002518</v>
      </c>
      <c r="D279" s="23" t="s">
        <v>15</v>
      </c>
      <c r="E279" s="5" t="s">
        <v>16</v>
      </c>
      <c r="F279" s="4" t="s">
        <v>14</v>
      </c>
    </row>
    <row r="280" spans="1:6" ht="14.45" customHeight="1" x14ac:dyDescent="0.25">
      <c r="A280" s="3" t="s">
        <v>6</v>
      </c>
      <c r="B280" s="3" t="s">
        <v>101</v>
      </c>
      <c r="C280" s="4">
        <v>2011000319</v>
      </c>
      <c r="D280" s="23" t="s">
        <v>11</v>
      </c>
      <c r="E280" s="5" t="s">
        <v>12</v>
      </c>
      <c r="F280" s="4" t="s">
        <v>14</v>
      </c>
    </row>
    <row r="281" spans="1:6" ht="14.45" customHeight="1" x14ac:dyDescent="0.25">
      <c r="A281" s="3" t="s">
        <v>6</v>
      </c>
      <c r="B281" s="3" t="s">
        <v>101</v>
      </c>
      <c r="C281" s="4">
        <v>2022000447</v>
      </c>
      <c r="D281" s="23" t="s">
        <v>9</v>
      </c>
      <c r="E281" s="5" t="s">
        <v>12</v>
      </c>
      <c r="F281" s="4" t="s">
        <v>14</v>
      </c>
    </row>
    <row r="282" spans="1:6" ht="14.45" customHeight="1" x14ac:dyDescent="0.25">
      <c r="A282" s="3" t="s">
        <v>6</v>
      </c>
      <c r="B282" s="3" t="s">
        <v>102</v>
      </c>
      <c r="C282" s="4">
        <v>1982001119</v>
      </c>
      <c r="D282" s="23" t="s">
        <v>15</v>
      </c>
      <c r="E282" s="5" t="s">
        <v>16</v>
      </c>
      <c r="F282" s="4" t="s">
        <v>8</v>
      </c>
    </row>
    <row r="283" spans="1:6" ht="14.45" customHeight="1" x14ac:dyDescent="0.25">
      <c r="A283" s="3" t="s">
        <v>6</v>
      </c>
      <c r="B283" s="3" t="s">
        <v>102</v>
      </c>
      <c r="C283" s="4">
        <v>1998002918</v>
      </c>
      <c r="D283" s="23" t="s">
        <v>11</v>
      </c>
      <c r="E283" s="5" t="s">
        <v>16</v>
      </c>
      <c r="F283" s="4" t="s">
        <v>8</v>
      </c>
    </row>
    <row r="284" spans="1:6" ht="14.45" customHeight="1" x14ac:dyDescent="0.25">
      <c r="A284" s="3" t="s">
        <v>6</v>
      </c>
      <c r="B284" s="3" t="s">
        <v>103</v>
      </c>
      <c r="C284" s="4">
        <v>1988002419</v>
      </c>
      <c r="D284" s="23" t="s">
        <v>15</v>
      </c>
      <c r="E284" s="5" t="s">
        <v>12</v>
      </c>
      <c r="F284" s="4" t="s">
        <v>14</v>
      </c>
    </row>
    <row r="285" spans="1:6" ht="14.45" customHeight="1" x14ac:dyDescent="0.25">
      <c r="A285" s="3" t="s">
        <v>6</v>
      </c>
      <c r="B285" s="3" t="s">
        <v>104</v>
      </c>
      <c r="C285" s="4">
        <v>1977000274</v>
      </c>
      <c r="D285" s="23" t="s">
        <v>15</v>
      </c>
      <c r="E285" s="5" t="s">
        <v>16</v>
      </c>
      <c r="F285" s="4" t="s">
        <v>14</v>
      </c>
    </row>
    <row r="286" spans="1:6" ht="14.45" customHeight="1" x14ac:dyDescent="0.25">
      <c r="A286" s="3" t="s">
        <v>6</v>
      </c>
      <c r="B286" s="3" t="s">
        <v>104</v>
      </c>
      <c r="C286" s="4">
        <v>1998004465</v>
      </c>
      <c r="D286" s="23" t="s">
        <v>11</v>
      </c>
      <c r="E286" s="5" t="s">
        <v>12</v>
      </c>
      <c r="F286" s="4" t="s">
        <v>14</v>
      </c>
    </row>
    <row r="287" spans="1:6" ht="14.45" customHeight="1" x14ac:dyDescent="0.25">
      <c r="A287" s="3" t="s">
        <v>6</v>
      </c>
      <c r="B287" s="3" t="s">
        <v>104</v>
      </c>
      <c r="C287" s="4">
        <v>2006003674</v>
      </c>
      <c r="D287" s="23" t="s">
        <v>11</v>
      </c>
      <c r="E287" s="5" t="s">
        <v>12</v>
      </c>
      <c r="F287" s="4" t="s">
        <v>14</v>
      </c>
    </row>
    <row r="288" spans="1:6" ht="14.45" customHeight="1" x14ac:dyDescent="0.25">
      <c r="A288" s="3" t="s">
        <v>6</v>
      </c>
      <c r="B288" s="3" t="s">
        <v>105</v>
      </c>
      <c r="C288" s="4">
        <v>1979002738</v>
      </c>
      <c r="D288" s="23" t="s">
        <v>15</v>
      </c>
      <c r="E288" s="5" t="s">
        <v>16</v>
      </c>
      <c r="F288" s="4" t="s">
        <v>8</v>
      </c>
    </row>
    <row r="289" spans="1:6" ht="14.45" customHeight="1" x14ac:dyDescent="0.25">
      <c r="A289" s="3" t="s">
        <v>6</v>
      </c>
      <c r="B289" s="3" t="s">
        <v>105</v>
      </c>
      <c r="C289" s="4">
        <v>1979002819</v>
      </c>
      <c r="D289" s="23" t="s">
        <v>15</v>
      </c>
      <c r="E289" s="5" t="s">
        <v>12</v>
      </c>
      <c r="F289" s="4" t="s">
        <v>8</v>
      </c>
    </row>
    <row r="290" spans="1:6" ht="14.45" customHeight="1" x14ac:dyDescent="0.25">
      <c r="A290" s="3" t="s">
        <v>6</v>
      </c>
      <c r="B290" s="3" t="s">
        <v>105</v>
      </c>
      <c r="C290" s="4">
        <v>1979002983</v>
      </c>
      <c r="D290" s="23" t="s">
        <v>15</v>
      </c>
      <c r="E290" s="5" t="s">
        <v>12</v>
      </c>
      <c r="F290" s="4" t="s">
        <v>8</v>
      </c>
    </row>
    <row r="291" spans="1:6" ht="14.45" customHeight="1" x14ac:dyDescent="0.25">
      <c r="A291" s="3" t="s">
        <v>6</v>
      </c>
      <c r="B291" s="3" t="s">
        <v>105</v>
      </c>
      <c r="C291" s="4">
        <v>1979003092</v>
      </c>
      <c r="D291" s="23" t="s">
        <v>15</v>
      </c>
      <c r="E291" s="5" t="s">
        <v>16</v>
      </c>
      <c r="F291" s="4" t="s">
        <v>8</v>
      </c>
    </row>
    <row r="292" spans="1:6" ht="14.45" customHeight="1" x14ac:dyDescent="0.25">
      <c r="A292" s="3" t="s">
        <v>6</v>
      </c>
      <c r="B292" s="3" t="s">
        <v>105</v>
      </c>
      <c r="C292" s="4">
        <v>1979003165</v>
      </c>
      <c r="D292" s="23" t="s">
        <v>15</v>
      </c>
      <c r="E292" s="5" t="s">
        <v>12</v>
      </c>
      <c r="F292" s="4" t="s">
        <v>8</v>
      </c>
    </row>
    <row r="293" spans="1:6" ht="14.45" customHeight="1" x14ac:dyDescent="0.25">
      <c r="A293" s="3" t="s">
        <v>6</v>
      </c>
      <c r="B293" s="3" t="s">
        <v>105</v>
      </c>
      <c r="C293" s="4">
        <v>1979003238</v>
      </c>
      <c r="D293" s="23" t="s">
        <v>11</v>
      </c>
      <c r="E293" s="5" t="s">
        <v>16</v>
      </c>
      <c r="F293" s="4" t="s">
        <v>8</v>
      </c>
    </row>
    <row r="294" spans="1:6" ht="14.45" customHeight="1" x14ac:dyDescent="0.25">
      <c r="A294" s="3" t="s">
        <v>6</v>
      </c>
      <c r="B294" s="3" t="s">
        <v>105</v>
      </c>
      <c r="C294" s="4">
        <v>1979003319</v>
      </c>
      <c r="D294" s="23" t="s">
        <v>11</v>
      </c>
      <c r="E294" s="5" t="s">
        <v>12</v>
      </c>
      <c r="F294" s="4" t="s">
        <v>8</v>
      </c>
    </row>
    <row r="295" spans="1:6" ht="14.45" customHeight="1" x14ac:dyDescent="0.25">
      <c r="A295" s="3" t="s">
        <v>6</v>
      </c>
      <c r="B295" s="3" t="s">
        <v>105</v>
      </c>
      <c r="C295" s="4">
        <v>1982002174</v>
      </c>
      <c r="D295" s="23" t="s">
        <v>15</v>
      </c>
      <c r="E295" s="5" t="s">
        <v>16</v>
      </c>
      <c r="F295" s="4" t="s">
        <v>8</v>
      </c>
    </row>
    <row r="296" spans="1:6" ht="14.45" customHeight="1" x14ac:dyDescent="0.25">
      <c r="A296" s="3" t="s">
        <v>6</v>
      </c>
      <c r="B296" s="3" t="s">
        <v>105</v>
      </c>
      <c r="C296" s="4">
        <v>1982002247</v>
      </c>
      <c r="D296" s="23" t="s">
        <v>15</v>
      </c>
      <c r="E296" s="5" t="s">
        <v>12</v>
      </c>
      <c r="F296" s="4" t="s">
        <v>8</v>
      </c>
    </row>
    <row r="297" spans="1:6" ht="14.45" customHeight="1" x14ac:dyDescent="0.25">
      <c r="A297" s="3" t="s">
        <v>6</v>
      </c>
      <c r="B297" s="3" t="s">
        <v>105</v>
      </c>
      <c r="C297" s="4">
        <v>1982002311</v>
      </c>
      <c r="D297" s="23" t="s">
        <v>15</v>
      </c>
      <c r="E297" s="5" t="s">
        <v>16</v>
      </c>
      <c r="F297" s="4" t="s">
        <v>8</v>
      </c>
    </row>
    <row r="298" spans="1:6" ht="14.45" customHeight="1" x14ac:dyDescent="0.25">
      <c r="A298" s="3" t="s">
        <v>6</v>
      </c>
      <c r="B298" s="3" t="s">
        <v>105</v>
      </c>
      <c r="C298" s="4">
        <v>1998007383</v>
      </c>
      <c r="D298" s="23" t="s">
        <v>9</v>
      </c>
      <c r="E298" s="5" t="s">
        <v>12</v>
      </c>
      <c r="F298" s="4" t="s">
        <v>8</v>
      </c>
    </row>
    <row r="299" spans="1:6" ht="14.45" customHeight="1" x14ac:dyDescent="0.25">
      <c r="A299" s="3" t="s">
        <v>6</v>
      </c>
      <c r="B299" s="3" t="s">
        <v>105</v>
      </c>
      <c r="C299" s="4">
        <v>2018000829</v>
      </c>
      <c r="D299" s="23" t="s">
        <v>9</v>
      </c>
      <c r="E299" s="5" t="s">
        <v>12</v>
      </c>
      <c r="F299" s="4" t="s">
        <v>8</v>
      </c>
    </row>
    <row r="300" spans="1:6" ht="14.45" customHeight="1" x14ac:dyDescent="0.25">
      <c r="A300" s="3" t="s">
        <v>6</v>
      </c>
      <c r="B300" s="3" t="s">
        <v>105</v>
      </c>
      <c r="C300" s="4">
        <v>2018000918</v>
      </c>
      <c r="D300" s="23" t="s">
        <v>9</v>
      </c>
      <c r="E300" s="5" t="s">
        <v>12</v>
      </c>
      <c r="F300" s="4" t="s">
        <v>8</v>
      </c>
    </row>
    <row r="301" spans="1:6" ht="14.45" customHeight="1" x14ac:dyDescent="0.25">
      <c r="A301" s="3" t="s">
        <v>6</v>
      </c>
      <c r="B301" s="3" t="s">
        <v>105</v>
      </c>
      <c r="C301" s="4">
        <v>2018001418</v>
      </c>
      <c r="D301" s="23" t="s">
        <v>9</v>
      </c>
      <c r="E301" s="5" t="s">
        <v>12</v>
      </c>
      <c r="F301" s="4" t="s">
        <v>8</v>
      </c>
    </row>
    <row r="302" spans="1:6" ht="14.45" customHeight="1" x14ac:dyDescent="0.25">
      <c r="A302" s="3" t="s">
        <v>6</v>
      </c>
      <c r="B302" s="3" t="s">
        <v>105</v>
      </c>
      <c r="C302" s="4">
        <v>2019000229</v>
      </c>
      <c r="D302" s="23" t="s">
        <v>9</v>
      </c>
      <c r="E302" s="5" t="s">
        <v>12</v>
      </c>
      <c r="F302" s="4" t="s">
        <v>8</v>
      </c>
    </row>
    <row r="303" spans="1:6" ht="14.45" customHeight="1" x14ac:dyDescent="0.25">
      <c r="A303" s="3" t="s">
        <v>6</v>
      </c>
      <c r="B303" s="3" t="s">
        <v>105</v>
      </c>
      <c r="C303" s="4">
        <v>2019002965</v>
      </c>
      <c r="D303" s="23" t="s">
        <v>9</v>
      </c>
      <c r="E303" s="5" t="s">
        <v>12</v>
      </c>
      <c r="F303" s="4" t="s">
        <v>8</v>
      </c>
    </row>
    <row r="304" spans="1:6" ht="14.45" customHeight="1" x14ac:dyDescent="0.25">
      <c r="A304" s="3" t="s">
        <v>6</v>
      </c>
      <c r="B304" s="3" t="s">
        <v>105</v>
      </c>
      <c r="C304" s="4">
        <v>2020000083</v>
      </c>
      <c r="D304" s="23" t="s">
        <v>9</v>
      </c>
      <c r="E304" s="5" t="s">
        <v>12</v>
      </c>
      <c r="F304" s="4" t="s">
        <v>8</v>
      </c>
    </row>
    <row r="305" spans="1:6" ht="14.45" customHeight="1" x14ac:dyDescent="0.25">
      <c r="A305" s="3" t="s">
        <v>6</v>
      </c>
      <c r="B305" s="3" t="s">
        <v>105</v>
      </c>
      <c r="C305" s="4">
        <v>2020000156</v>
      </c>
      <c r="D305" s="23" t="s">
        <v>9</v>
      </c>
      <c r="E305" s="5" t="s">
        <v>12</v>
      </c>
      <c r="F305" s="4" t="s">
        <v>8</v>
      </c>
    </row>
    <row r="306" spans="1:6" ht="14.45" customHeight="1" x14ac:dyDescent="0.25">
      <c r="A306" s="3" t="s">
        <v>6</v>
      </c>
      <c r="B306" s="3" t="s">
        <v>105</v>
      </c>
      <c r="C306" s="4">
        <v>2020000792</v>
      </c>
      <c r="D306" s="23" t="s">
        <v>9</v>
      </c>
      <c r="E306" s="5" t="s">
        <v>12</v>
      </c>
      <c r="F306" s="4" t="s">
        <v>8</v>
      </c>
    </row>
    <row r="307" spans="1:6" ht="14.45" customHeight="1" x14ac:dyDescent="0.25">
      <c r="A307" s="3" t="s">
        <v>6</v>
      </c>
      <c r="B307" s="3" t="s">
        <v>105</v>
      </c>
      <c r="C307" s="4">
        <v>2021000656</v>
      </c>
      <c r="D307" s="23" t="s">
        <v>9</v>
      </c>
      <c r="E307" s="5" t="s">
        <v>12</v>
      </c>
      <c r="F307" s="4" t="s">
        <v>8</v>
      </c>
    </row>
    <row r="308" spans="1:6" ht="14.45" customHeight="1" x14ac:dyDescent="0.25">
      <c r="A308" s="3" t="s">
        <v>6</v>
      </c>
      <c r="B308" s="3" t="s">
        <v>105</v>
      </c>
      <c r="C308" s="4">
        <v>2022000511</v>
      </c>
      <c r="D308" s="23" t="s">
        <v>9</v>
      </c>
      <c r="E308" s="5" t="s">
        <v>12</v>
      </c>
      <c r="F308" s="4" t="s">
        <v>8</v>
      </c>
    </row>
    <row r="309" spans="1:6" ht="14.45" customHeight="1" x14ac:dyDescent="0.25">
      <c r="A309" s="3" t="s">
        <v>6</v>
      </c>
      <c r="B309" s="3" t="s">
        <v>105</v>
      </c>
      <c r="C309" s="4">
        <v>2022001011</v>
      </c>
      <c r="D309" s="23" t="s">
        <v>15</v>
      </c>
      <c r="E309" s="5" t="s">
        <v>16</v>
      </c>
      <c r="F309" s="4" t="s">
        <v>8</v>
      </c>
    </row>
    <row r="310" spans="1:6" ht="14.45" customHeight="1" x14ac:dyDescent="0.25">
      <c r="A310" s="3" t="s">
        <v>6</v>
      </c>
      <c r="B310" s="3" t="s">
        <v>105</v>
      </c>
      <c r="C310" s="4">
        <v>2022002547</v>
      </c>
      <c r="D310" s="23" t="s">
        <v>9</v>
      </c>
      <c r="E310" s="5" t="s">
        <v>12</v>
      </c>
      <c r="F310" s="4" t="s">
        <v>8</v>
      </c>
    </row>
    <row r="311" spans="1:6" ht="14.45" customHeight="1" x14ac:dyDescent="0.25">
      <c r="A311" s="3" t="s">
        <v>6</v>
      </c>
      <c r="B311" s="3" t="s">
        <v>106</v>
      </c>
      <c r="C311" s="4">
        <v>1997001829</v>
      </c>
      <c r="D311" s="23" t="s">
        <v>11</v>
      </c>
      <c r="E311" s="5" t="s">
        <v>12</v>
      </c>
      <c r="F311" s="4" t="s">
        <v>8</v>
      </c>
    </row>
    <row r="312" spans="1:6" ht="14.45" customHeight="1" x14ac:dyDescent="0.25">
      <c r="A312" s="3" t="s">
        <v>6</v>
      </c>
      <c r="B312" s="3" t="s">
        <v>107</v>
      </c>
      <c r="C312" s="4">
        <v>1979001774</v>
      </c>
      <c r="D312" s="23" t="s">
        <v>15</v>
      </c>
      <c r="E312" s="5" t="s">
        <v>16</v>
      </c>
      <c r="F312" s="4" t="s">
        <v>14</v>
      </c>
    </row>
    <row r="313" spans="1:6" ht="14.45" customHeight="1" x14ac:dyDescent="0.25">
      <c r="A313" s="3" t="s">
        <v>6</v>
      </c>
      <c r="B313" s="3" t="s">
        <v>107</v>
      </c>
      <c r="C313" s="4">
        <v>1998005283</v>
      </c>
      <c r="D313" s="23" t="s">
        <v>11</v>
      </c>
      <c r="E313" s="5" t="s">
        <v>12</v>
      </c>
      <c r="F313" s="4" t="s">
        <v>14</v>
      </c>
    </row>
    <row r="314" spans="1:6" ht="14.45" customHeight="1" x14ac:dyDescent="0.25">
      <c r="A314" s="3" t="s">
        <v>6</v>
      </c>
      <c r="B314" s="3" t="s">
        <v>107</v>
      </c>
      <c r="C314" s="4">
        <v>2017001465</v>
      </c>
      <c r="D314" s="23" t="s">
        <v>9</v>
      </c>
      <c r="E314" s="5" t="s">
        <v>12</v>
      </c>
      <c r="F314" s="4" t="s">
        <v>14</v>
      </c>
    </row>
    <row r="315" spans="1:6" ht="14.45" customHeight="1" x14ac:dyDescent="0.25">
      <c r="A315" s="3" t="s">
        <v>6</v>
      </c>
      <c r="B315" s="3" t="s">
        <v>108</v>
      </c>
      <c r="C315" s="4">
        <v>1979003874</v>
      </c>
      <c r="D315" s="23" t="s">
        <v>15</v>
      </c>
      <c r="E315" s="5" t="s">
        <v>12</v>
      </c>
      <c r="F315" s="4" t="s">
        <v>14</v>
      </c>
    </row>
    <row r="316" spans="1:6" ht="14.45" customHeight="1" x14ac:dyDescent="0.25">
      <c r="A316" s="3" t="s">
        <v>6</v>
      </c>
      <c r="B316" s="3" t="s">
        <v>109</v>
      </c>
      <c r="C316" s="4">
        <v>1982002719</v>
      </c>
      <c r="D316" s="23" t="s">
        <v>15</v>
      </c>
      <c r="E316" s="5" t="s">
        <v>16</v>
      </c>
      <c r="F316" s="4" t="s">
        <v>14</v>
      </c>
    </row>
    <row r="317" spans="1:6" ht="14.45" customHeight="1" x14ac:dyDescent="0.25">
      <c r="A317" s="3" t="s">
        <v>6</v>
      </c>
      <c r="B317" s="3" t="s">
        <v>109</v>
      </c>
      <c r="C317" s="4">
        <v>1982002883</v>
      </c>
      <c r="D317" s="23" t="s">
        <v>15</v>
      </c>
      <c r="E317" s="5" t="s">
        <v>16</v>
      </c>
      <c r="F317" s="4" t="s">
        <v>14</v>
      </c>
    </row>
    <row r="318" spans="1:6" ht="14.45" customHeight="1" x14ac:dyDescent="0.25">
      <c r="A318" s="3" t="s">
        <v>6</v>
      </c>
      <c r="B318" s="3" t="s">
        <v>109</v>
      </c>
      <c r="C318" s="4">
        <v>1992000956</v>
      </c>
      <c r="D318" s="23" t="s">
        <v>15</v>
      </c>
      <c r="E318" s="5" t="s">
        <v>16</v>
      </c>
      <c r="F318" s="4" t="s">
        <v>14</v>
      </c>
    </row>
    <row r="319" spans="1:6" ht="14.45" customHeight="1" x14ac:dyDescent="0.25">
      <c r="A319" s="3" t="s">
        <v>6</v>
      </c>
      <c r="B319" s="3" t="s">
        <v>109</v>
      </c>
      <c r="C319" s="4">
        <v>1994001518</v>
      </c>
      <c r="D319" s="23" t="s">
        <v>15</v>
      </c>
      <c r="E319" s="5" t="s">
        <v>16</v>
      </c>
      <c r="F319" s="4" t="s">
        <v>14</v>
      </c>
    </row>
    <row r="320" spans="1:6" ht="14.45" customHeight="1" x14ac:dyDescent="0.25">
      <c r="A320" s="3" t="s">
        <v>6</v>
      </c>
      <c r="B320" s="3" t="s">
        <v>109</v>
      </c>
      <c r="C320" s="4">
        <v>2008003019</v>
      </c>
      <c r="D320" s="23" t="s">
        <v>9</v>
      </c>
      <c r="E320" s="5" t="s">
        <v>12</v>
      </c>
      <c r="F320" s="4" t="s">
        <v>14</v>
      </c>
    </row>
    <row r="321" spans="1:6" ht="14.45" customHeight="1" x14ac:dyDescent="0.25">
      <c r="A321" s="3" t="s">
        <v>6</v>
      </c>
      <c r="B321" s="3" t="s">
        <v>109</v>
      </c>
      <c r="C321" s="4">
        <v>2010002229</v>
      </c>
      <c r="D321" s="23" t="s">
        <v>9</v>
      </c>
      <c r="E321" s="5" t="s">
        <v>12</v>
      </c>
      <c r="F321" s="4" t="s">
        <v>14</v>
      </c>
    </row>
    <row r="322" spans="1:6" ht="14.45" customHeight="1" x14ac:dyDescent="0.25">
      <c r="A322" s="3" t="s">
        <v>6</v>
      </c>
      <c r="B322" s="3" t="s">
        <v>109</v>
      </c>
      <c r="C322" s="4">
        <v>2010002474</v>
      </c>
      <c r="D322" s="23" t="s">
        <v>15</v>
      </c>
      <c r="E322" s="5" t="s">
        <v>16</v>
      </c>
      <c r="F322" s="4" t="s">
        <v>14</v>
      </c>
    </row>
    <row r="323" spans="1:6" ht="14.45" customHeight="1" x14ac:dyDescent="0.25">
      <c r="A323" s="3" t="s">
        <v>6</v>
      </c>
      <c r="B323" s="3" t="s">
        <v>109</v>
      </c>
      <c r="C323" s="4">
        <v>2011001218</v>
      </c>
      <c r="D323" s="23" t="s">
        <v>9</v>
      </c>
      <c r="E323" s="5" t="s">
        <v>12</v>
      </c>
      <c r="F323" s="4" t="s">
        <v>14</v>
      </c>
    </row>
    <row r="324" spans="1:6" ht="14.45" customHeight="1" x14ac:dyDescent="0.25">
      <c r="A324" s="3" t="s">
        <v>6</v>
      </c>
      <c r="B324" s="3" t="s">
        <v>109</v>
      </c>
      <c r="C324" s="4">
        <v>2012001947</v>
      </c>
      <c r="D324" s="23" t="s">
        <v>9</v>
      </c>
      <c r="E324" s="5" t="s">
        <v>12</v>
      </c>
      <c r="F324" s="4" t="s">
        <v>14</v>
      </c>
    </row>
    <row r="325" spans="1:6" ht="14.45" customHeight="1" x14ac:dyDescent="0.25">
      <c r="A325" s="3" t="s">
        <v>6</v>
      </c>
      <c r="B325" s="3" t="s">
        <v>109</v>
      </c>
      <c r="C325" s="4">
        <v>2013001665</v>
      </c>
      <c r="D325" s="23" t="s">
        <v>9</v>
      </c>
      <c r="E325" s="5" t="s">
        <v>12</v>
      </c>
      <c r="F325" s="4" t="s">
        <v>14</v>
      </c>
    </row>
    <row r="326" spans="1:6" ht="14.45" customHeight="1" x14ac:dyDescent="0.25">
      <c r="A326" s="3" t="s">
        <v>6</v>
      </c>
      <c r="B326" s="3" t="s">
        <v>109</v>
      </c>
      <c r="C326" s="4">
        <v>2014001383</v>
      </c>
      <c r="D326" s="23" t="s">
        <v>15</v>
      </c>
      <c r="E326" s="5" t="s">
        <v>16</v>
      </c>
      <c r="F326" s="4" t="s">
        <v>14</v>
      </c>
    </row>
    <row r="327" spans="1:6" ht="14.45" customHeight="1" x14ac:dyDescent="0.25">
      <c r="A327" s="3" t="s">
        <v>6</v>
      </c>
      <c r="B327" s="3" t="s">
        <v>109</v>
      </c>
      <c r="C327" s="4">
        <v>2018002074</v>
      </c>
      <c r="D327" s="23" t="s">
        <v>9</v>
      </c>
      <c r="E327" s="5" t="s">
        <v>12</v>
      </c>
      <c r="F327" s="4" t="s">
        <v>14</v>
      </c>
    </row>
    <row r="328" spans="1:6" ht="14.45" customHeight="1" x14ac:dyDescent="0.25">
      <c r="A328" s="3" t="s">
        <v>6</v>
      </c>
      <c r="B328" s="3" t="s">
        <v>109</v>
      </c>
      <c r="C328" s="4">
        <v>2019003074</v>
      </c>
      <c r="D328" s="23" t="s">
        <v>9</v>
      </c>
      <c r="E328" s="5" t="s">
        <v>12</v>
      </c>
      <c r="F328" s="4" t="s">
        <v>14</v>
      </c>
    </row>
    <row r="329" spans="1:6" ht="14.45" customHeight="1" x14ac:dyDescent="0.25">
      <c r="A329" s="3" t="s">
        <v>6</v>
      </c>
      <c r="B329" s="3" t="s">
        <v>110</v>
      </c>
      <c r="C329" s="4">
        <v>1980001774</v>
      </c>
      <c r="D329" s="23" t="s">
        <v>11</v>
      </c>
      <c r="E329" s="5" t="s">
        <v>12</v>
      </c>
      <c r="F329" s="4" t="s">
        <v>8</v>
      </c>
    </row>
    <row r="330" spans="1:6" ht="14.45" customHeight="1" x14ac:dyDescent="0.25">
      <c r="A330" s="3" t="s">
        <v>6</v>
      </c>
      <c r="B330" s="3" t="s">
        <v>110</v>
      </c>
      <c r="C330" s="4">
        <v>1988000165</v>
      </c>
      <c r="D330" s="23" t="s">
        <v>11</v>
      </c>
      <c r="E330" s="5" t="s">
        <v>12</v>
      </c>
      <c r="F330" s="4" t="s">
        <v>8</v>
      </c>
    </row>
    <row r="331" spans="1:6" ht="14.45" customHeight="1" x14ac:dyDescent="0.25">
      <c r="A331" s="3" t="s">
        <v>6</v>
      </c>
      <c r="B331" s="3" t="s">
        <v>111</v>
      </c>
      <c r="C331" s="4">
        <v>1993003592</v>
      </c>
      <c r="D331" s="23" t="s">
        <v>15</v>
      </c>
      <c r="E331" s="5" t="s">
        <v>12</v>
      </c>
      <c r="F331" s="4" t="s">
        <v>14</v>
      </c>
    </row>
    <row r="332" spans="1:6" ht="14.45" customHeight="1" x14ac:dyDescent="0.25">
      <c r="A332" s="3" t="s">
        <v>6</v>
      </c>
      <c r="B332" s="3" t="s">
        <v>111</v>
      </c>
      <c r="C332" s="4">
        <v>2005004529</v>
      </c>
      <c r="D332" s="23" t="s">
        <v>15</v>
      </c>
      <c r="E332" s="5" t="s">
        <v>12</v>
      </c>
      <c r="F332" s="4" t="s">
        <v>14</v>
      </c>
    </row>
    <row r="333" spans="1:6" ht="14.45" customHeight="1" x14ac:dyDescent="0.25">
      <c r="A333" s="3" t="s">
        <v>6</v>
      </c>
      <c r="B333" s="3" t="s">
        <v>111</v>
      </c>
      <c r="C333" s="4">
        <v>2005004611</v>
      </c>
      <c r="D333" s="23" t="s">
        <v>9</v>
      </c>
      <c r="E333" s="5" t="s">
        <v>12</v>
      </c>
      <c r="F333" s="4" t="s">
        <v>14</v>
      </c>
    </row>
    <row r="334" spans="1:6" ht="14.45" customHeight="1" x14ac:dyDescent="0.25">
      <c r="A334" s="3" t="s">
        <v>6</v>
      </c>
      <c r="B334" s="3" t="s">
        <v>112</v>
      </c>
      <c r="C334" s="4">
        <v>1999000447</v>
      </c>
      <c r="D334" s="23" t="s">
        <v>11</v>
      </c>
      <c r="E334" s="5" t="s">
        <v>12</v>
      </c>
      <c r="F334" s="4" t="s">
        <v>8</v>
      </c>
    </row>
    <row r="335" spans="1:6" ht="14.45" customHeight="1" x14ac:dyDescent="0.25">
      <c r="A335" s="3" t="s">
        <v>6</v>
      </c>
      <c r="B335" s="3" t="s">
        <v>112</v>
      </c>
      <c r="C335" s="4">
        <v>2014000174</v>
      </c>
      <c r="D335" s="23" t="s">
        <v>9</v>
      </c>
      <c r="E335" s="5" t="s">
        <v>12</v>
      </c>
      <c r="F335" s="4" t="s">
        <v>8</v>
      </c>
    </row>
    <row r="336" spans="1:6" ht="14.45" customHeight="1" x14ac:dyDescent="0.25">
      <c r="A336" s="3" t="s">
        <v>6</v>
      </c>
      <c r="B336" s="3" t="s">
        <v>112</v>
      </c>
      <c r="C336" s="4">
        <v>2014001219</v>
      </c>
      <c r="D336" s="23" t="s">
        <v>11</v>
      </c>
      <c r="E336" s="5" t="s">
        <v>12</v>
      </c>
      <c r="F336" s="4" t="s">
        <v>8</v>
      </c>
    </row>
    <row r="337" spans="1:6" ht="14.45" customHeight="1" x14ac:dyDescent="0.25">
      <c r="A337" s="3" t="s">
        <v>6</v>
      </c>
      <c r="B337" s="3" t="s">
        <v>113</v>
      </c>
      <c r="C337" s="4">
        <v>2013000383</v>
      </c>
      <c r="D337" s="23" t="s">
        <v>9</v>
      </c>
      <c r="E337" s="5" t="s">
        <v>12</v>
      </c>
      <c r="F337" s="4" t="s">
        <v>14</v>
      </c>
    </row>
    <row r="338" spans="1:6" ht="14.45" customHeight="1" x14ac:dyDescent="0.25">
      <c r="A338" s="3" t="s">
        <v>6</v>
      </c>
      <c r="B338" s="3" t="s">
        <v>113</v>
      </c>
      <c r="C338" s="4">
        <v>2013000618</v>
      </c>
      <c r="D338" s="23" t="s">
        <v>9</v>
      </c>
      <c r="E338" s="5" t="s">
        <v>12</v>
      </c>
      <c r="F338" s="4" t="s">
        <v>14</v>
      </c>
    </row>
    <row r="339" spans="1:6" ht="14.45" customHeight="1" x14ac:dyDescent="0.25">
      <c r="A339" s="3" t="s">
        <v>6</v>
      </c>
      <c r="B339" s="3" t="s">
        <v>114</v>
      </c>
      <c r="C339" s="4">
        <v>2013001738</v>
      </c>
      <c r="D339" s="23" t="s">
        <v>9</v>
      </c>
      <c r="E339" s="5" t="s">
        <v>12</v>
      </c>
      <c r="F339" s="4" t="s">
        <v>14</v>
      </c>
    </row>
    <row r="340" spans="1:6" ht="14.45" customHeight="1" x14ac:dyDescent="0.25">
      <c r="A340" s="3" t="s">
        <v>6</v>
      </c>
      <c r="B340" s="3" t="s">
        <v>115</v>
      </c>
      <c r="C340" s="4">
        <v>1993003738</v>
      </c>
      <c r="D340" s="23" t="s">
        <v>9</v>
      </c>
      <c r="E340" s="5" t="s">
        <v>16</v>
      </c>
      <c r="F340" s="4" t="s">
        <v>8</v>
      </c>
    </row>
    <row r="341" spans="1:6" ht="14.45" customHeight="1" x14ac:dyDescent="0.25">
      <c r="A341" s="3" t="s">
        <v>6</v>
      </c>
      <c r="B341" s="3" t="s">
        <v>115</v>
      </c>
      <c r="C341" s="4">
        <v>2005006711</v>
      </c>
      <c r="D341" s="23" t="s">
        <v>9</v>
      </c>
      <c r="E341" s="5" t="s">
        <v>12</v>
      </c>
      <c r="F341" s="4" t="s">
        <v>8</v>
      </c>
    </row>
    <row r="342" spans="1:6" ht="14.45" customHeight="1" x14ac:dyDescent="0.25">
      <c r="A342" s="3" t="s">
        <v>6</v>
      </c>
      <c r="B342" s="3" t="s">
        <v>116</v>
      </c>
      <c r="C342" s="4">
        <v>1990002129</v>
      </c>
      <c r="D342" s="23" t="s">
        <v>11</v>
      </c>
      <c r="E342" s="5" t="s">
        <v>10</v>
      </c>
      <c r="F342" s="4" t="s">
        <v>8</v>
      </c>
    </row>
    <row r="343" spans="1:6" ht="14.45" customHeight="1" x14ac:dyDescent="0.25">
      <c r="A343" s="3" t="s">
        <v>6</v>
      </c>
      <c r="B343" s="3" t="s">
        <v>116</v>
      </c>
      <c r="C343" s="4">
        <v>1998002756</v>
      </c>
      <c r="D343" s="23" t="s">
        <v>9</v>
      </c>
      <c r="E343" s="5" t="s">
        <v>16</v>
      </c>
      <c r="F343" s="4" t="s">
        <v>8</v>
      </c>
    </row>
    <row r="344" spans="1:6" ht="14.45" customHeight="1" x14ac:dyDescent="0.25">
      <c r="A344" s="3" t="s">
        <v>6</v>
      </c>
      <c r="B344" s="3" t="s">
        <v>116</v>
      </c>
      <c r="C344" s="4">
        <v>1998002829</v>
      </c>
      <c r="D344" s="23" t="s">
        <v>15</v>
      </c>
      <c r="E344" s="5" t="s">
        <v>16</v>
      </c>
      <c r="F344" s="4" t="s">
        <v>8</v>
      </c>
    </row>
    <row r="345" spans="1:6" ht="14.45" customHeight="1" x14ac:dyDescent="0.25">
      <c r="A345" s="3" t="s">
        <v>6</v>
      </c>
      <c r="B345" s="3" t="s">
        <v>116</v>
      </c>
      <c r="C345" s="4">
        <v>2016000392</v>
      </c>
      <c r="D345" s="23" t="s">
        <v>9</v>
      </c>
      <c r="E345" s="5" t="s">
        <v>12</v>
      </c>
      <c r="F345" s="4" t="s">
        <v>8</v>
      </c>
    </row>
    <row r="346" spans="1:6" ht="14.45" customHeight="1" x14ac:dyDescent="0.25">
      <c r="A346" s="3" t="s">
        <v>6</v>
      </c>
      <c r="B346" s="3" t="s">
        <v>116</v>
      </c>
      <c r="C346" s="4">
        <v>2018002538</v>
      </c>
      <c r="D346" s="23" t="s">
        <v>9</v>
      </c>
      <c r="E346" s="5" t="s">
        <v>12</v>
      </c>
      <c r="F346" s="4" t="s">
        <v>8</v>
      </c>
    </row>
    <row r="347" spans="1:6" x14ac:dyDescent="0.25">
      <c r="A347" s="3" t="s">
        <v>6</v>
      </c>
      <c r="B347" s="3" t="s">
        <v>117</v>
      </c>
      <c r="C347" s="4">
        <v>1982000538</v>
      </c>
      <c r="D347" s="23" t="s">
        <v>11</v>
      </c>
      <c r="E347" s="5" t="s">
        <v>12</v>
      </c>
      <c r="F347" s="4" t="s">
        <v>14</v>
      </c>
    </row>
    <row r="348" spans="1:6" x14ac:dyDescent="0.25">
      <c r="A348" s="3" t="s">
        <v>6</v>
      </c>
      <c r="B348" s="3" t="s">
        <v>117</v>
      </c>
      <c r="C348" s="4">
        <v>2019002574</v>
      </c>
      <c r="D348" s="23" t="s">
        <v>9</v>
      </c>
      <c r="E348" s="5" t="s">
        <v>12</v>
      </c>
      <c r="F348" s="4" t="s">
        <v>14</v>
      </c>
    </row>
    <row r="349" spans="1:6" x14ac:dyDescent="0.25">
      <c r="A349" s="3" t="s">
        <v>6</v>
      </c>
      <c r="B349" s="3" t="s">
        <v>117</v>
      </c>
      <c r="C349" s="4">
        <v>2021002292</v>
      </c>
      <c r="D349" s="23" t="s">
        <v>9</v>
      </c>
      <c r="E349" s="5" t="s">
        <v>12</v>
      </c>
      <c r="F349" s="4" t="s">
        <v>14</v>
      </c>
    </row>
    <row r="350" spans="1:6" ht="14.45" customHeight="1" x14ac:dyDescent="0.25">
      <c r="A350" s="3" t="s">
        <v>6</v>
      </c>
      <c r="B350" s="3" t="s">
        <v>118</v>
      </c>
      <c r="C350" s="4">
        <v>1979002665</v>
      </c>
      <c r="D350" s="23" t="s">
        <v>11</v>
      </c>
      <c r="E350" s="5" t="s">
        <v>16</v>
      </c>
      <c r="F350" s="4" t="s">
        <v>14</v>
      </c>
    </row>
    <row r="351" spans="1:6" ht="14.45" customHeight="1" x14ac:dyDescent="0.25">
      <c r="A351" s="3" t="s">
        <v>6</v>
      </c>
      <c r="B351" s="3" t="s">
        <v>118</v>
      </c>
      <c r="C351" s="4">
        <v>2002000638</v>
      </c>
      <c r="D351" s="23" t="s">
        <v>11</v>
      </c>
      <c r="E351" s="5" t="s">
        <v>12</v>
      </c>
      <c r="F351" s="4" t="s">
        <v>14</v>
      </c>
    </row>
    <row r="352" spans="1:6" ht="14.45" customHeight="1" x14ac:dyDescent="0.25">
      <c r="A352" s="3" t="s">
        <v>6</v>
      </c>
      <c r="B352" s="3" t="s">
        <v>118</v>
      </c>
      <c r="C352" s="4">
        <v>2002004692</v>
      </c>
      <c r="D352" s="23" t="s">
        <v>11</v>
      </c>
      <c r="E352" s="5" t="s">
        <v>12</v>
      </c>
      <c r="F352" s="4" t="s">
        <v>14</v>
      </c>
    </row>
    <row r="353" spans="1:6" ht="14.45" customHeight="1" x14ac:dyDescent="0.25">
      <c r="A353" s="3" t="s">
        <v>6</v>
      </c>
      <c r="B353" s="3" t="s">
        <v>119</v>
      </c>
      <c r="C353" s="4">
        <v>2011000947</v>
      </c>
      <c r="D353" s="23" t="s">
        <v>11</v>
      </c>
      <c r="E353" s="5" t="s">
        <v>12</v>
      </c>
      <c r="F353" s="4" t="s">
        <v>8</v>
      </c>
    </row>
    <row r="354" spans="1:6" ht="14.45" customHeight="1" x14ac:dyDescent="0.25">
      <c r="A354" s="3" t="s">
        <v>6</v>
      </c>
      <c r="B354" s="3" t="s">
        <v>119</v>
      </c>
      <c r="C354" s="4">
        <v>2021002756</v>
      </c>
      <c r="D354" s="23" t="s">
        <v>9</v>
      </c>
      <c r="E354" s="5" t="s">
        <v>12</v>
      </c>
      <c r="F354" s="4" t="s">
        <v>8</v>
      </c>
    </row>
    <row r="355" spans="1:6" ht="14.45" customHeight="1" x14ac:dyDescent="0.25">
      <c r="A355" s="3" t="s">
        <v>6</v>
      </c>
      <c r="B355" s="3" t="s">
        <v>120</v>
      </c>
      <c r="C355" s="4">
        <v>1980002274</v>
      </c>
      <c r="D355" s="23" t="s">
        <v>15</v>
      </c>
      <c r="E355" s="5" t="s">
        <v>16</v>
      </c>
      <c r="F355" s="4" t="s">
        <v>8</v>
      </c>
    </row>
    <row r="356" spans="1:6" ht="14.45" customHeight="1" x14ac:dyDescent="0.25">
      <c r="A356" s="3" t="s">
        <v>6</v>
      </c>
      <c r="B356" s="3" t="s">
        <v>121</v>
      </c>
      <c r="C356" s="4">
        <v>1986000656</v>
      </c>
      <c r="D356" s="23" t="s">
        <v>15</v>
      </c>
      <c r="E356" s="5" t="s">
        <v>16</v>
      </c>
      <c r="F356" s="4" t="s">
        <v>8</v>
      </c>
    </row>
    <row r="357" spans="1:6" ht="14.45" customHeight="1" x14ac:dyDescent="0.25">
      <c r="A357" s="3" t="s">
        <v>6</v>
      </c>
      <c r="B357" s="3" t="s">
        <v>122</v>
      </c>
      <c r="C357" s="4">
        <v>1993003411</v>
      </c>
      <c r="D357" s="23" t="s">
        <v>11</v>
      </c>
      <c r="E357" s="5" t="s">
        <v>12</v>
      </c>
      <c r="F357" s="4" t="s">
        <v>8</v>
      </c>
    </row>
    <row r="358" spans="1:6" ht="14.45" customHeight="1" x14ac:dyDescent="0.25">
      <c r="A358" s="3" t="s">
        <v>6</v>
      </c>
      <c r="B358" s="3" t="s">
        <v>122</v>
      </c>
      <c r="C358" s="4">
        <v>2010004711</v>
      </c>
      <c r="D358" s="23" t="s">
        <v>11</v>
      </c>
      <c r="E358" s="5" t="s">
        <v>16</v>
      </c>
      <c r="F358" s="4" t="s">
        <v>8</v>
      </c>
    </row>
    <row r="359" spans="1:6" ht="14.45" customHeight="1" x14ac:dyDescent="0.25">
      <c r="A359" s="3" t="s">
        <v>6</v>
      </c>
      <c r="B359" s="3" t="s">
        <v>122</v>
      </c>
      <c r="C359" s="4">
        <v>2016000465</v>
      </c>
      <c r="D359" s="23" t="s">
        <v>9</v>
      </c>
      <c r="E359" s="5" t="s">
        <v>12</v>
      </c>
      <c r="F359" s="4" t="s">
        <v>8</v>
      </c>
    </row>
    <row r="360" spans="1:6" ht="14.45" customHeight="1" x14ac:dyDescent="0.25">
      <c r="A360" s="3" t="s">
        <v>6</v>
      </c>
      <c r="B360" s="3" t="s">
        <v>123</v>
      </c>
      <c r="C360" s="4">
        <v>1978000456</v>
      </c>
      <c r="D360" s="23" t="s">
        <v>15</v>
      </c>
      <c r="E360" s="5" t="s">
        <v>16</v>
      </c>
      <c r="F360" s="4" t="s">
        <v>14</v>
      </c>
    </row>
    <row r="361" spans="1:6" ht="14.45" customHeight="1" x14ac:dyDescent="0.25">
      <c r="A361" s="3" t="s">
        <v>6</v>
      </c>
      <c r="B361" s="3" t="s">
        <v>124</v>
      </c>
      <c r="C361" s="4">
        <v>1988000319</v>
      </c>
      <c r="D361" s="23" t="s">
        <v>15</v>
      </c>
      <c r="E361" s="5" t="s">
        <v>16</v>
      </c>
      <c r="F361" s="4" t="s">
        <v>8</v>
      </c>
    </row>
    <row r="362" spans="1:6" ht="14.45" customHeight="1" x14ac:dyDescent="0.25">
      <c r="A362" s="3" t="s">
        <v>6</v>
      </c>
      <c r="B362" s="3" t="s">
        <v>124</v>
      </c>
      <c r="C362" s="4">
        <v>1988000483</v>
      </c>
      <c r="D362" s="23" t="s">
        <v>9</v>
      </c>
      <c r="E362" s="5" t="s">
        <v>12</v>
      </c>
      <c r="F362" s="4" t="s">
        <v>8</v>
      </c>
    </row>
    <row r="363" spans="1:6" ht="14.45" customHeight="1" x14ac:dyDescent="0.25">
      <c r="A363" s="3" t="s">
        <v>6</v>
      </c>
      <c r="B363" s="3" t="s">
        <v>124</v>
      </c>
      <c r="C363" s="4">
        <v>1988002011</v>
      </c>
      <c r="D363" s="23" t="s">
        <v>15</v>
      </c>
      <c r="E363" s="5" t="s">
        <v>16</v>
      </c>
      <c r="F363" s="4" t="s">
        <v>8</v>
      </c>
    </row>
    <row r="364" spans="1:6" x14ac:dyDescent="0.25">
      <c r="A364" s="3" t="s">
        <v>6</v>
      </c>
      <c r="B364" s="3" t="s">
        <v>125</v>
      </c>
      <c r="C364" s="4">
        <v>1979001456</v>
      </c>
      <c r="D364" s="23" t="s">
        <v>15</v>
      </c>
      <c r="E364" s="5" t="s">
        <v>16</v>
      </c>
      <c r="F364" s="4" t="s">
        <v>8</v>
      </c>
    </row>
    <row r="365" spans="1:6" x14ac:dyDescent="0.25">
      <c r="A365" s="3" t="s">
        <v>6</v>
      </c>
      <c r="B365" s="3" t="s">
        <v>125</v>
      </c>
      <c r="C365" s="4">
        <v>2005003883</v>
      </c>
      <c r="D365" s="23" t="s">
        <v>11</v>
      </c>
      <c r="E365" s="5" t="s">
        <v>12</v>
      </c>
      <c r="F365" s="4" t="s">
        <v>8</v>
      </c>
    </row>
    <row r="366" spans="1:6" x14ac:dyDescent="0.25">
      <c r="A366" s="3" t="s">
        <v>6</v>
      </c>
      <c r="B366" s="3" t="s">
        <v>125</v>
      </c>
      <c r="C366" s="4">
        <v>2010005929</v>
      </c>
      <c r="D366" s="23" t="s">
        <v>9</v>
      </c>
      <c r="E366" s="5" t="s">
        <v>12</v>
      </c>
      <c r="F366" s="4" t="s">
        <v>8</v>
      </c>
    </row>
    <row r="367" spans="1:6" x14ac:dyDescent="0.25">
      <c r="A367" s="3" t="s">
        <v>6</v>
      </c>
      <c r="B367" s="3" t="s">
        <v>126</v>
      </c>
      <c r="C367" s="4">
        <v>1980001383</v>
      </c>
      <c r="D367" s="23" t="s">
        <v>15</v>
      </c>
      <c r="E367" s="5" t="s">
        <v>16</v>
      </c>
      <c r="F367" s="4" t="s">
        <v>8</v>
      </c>
    </row>
    <row r="368" spans="1:6" x14ac:dyDescent="0.25">
      <c r="A368" s="3" t="s">
        <v>6</v>
      </c>
      <c r="B368" s="3" t="s">
        <v>126</v>
      </c>
      <c r="C368" s="4">
        <v>1996000365</v>
      </c>
      <c r="D368" s="23" t="s">
        <v>9</v>
      </c>
      <c r="E368" s="5" t="s">
        <v>12</v>
      </c>
      <c r="F368" s="4" t="s">
        <v>8</v>
      </c>
    </row>
    <row r="369" spans="1:6" ht="14.45" customHeight="1" x14ac:dyDescent="0.25">
      <c r="A369" s="3" t="s">
        <v>6</v>
      </c>
      <c r="B369" s="3" t="s">
        <v>127</v>
      </c>
      <c r="C369" s="4">
        <v>1989001238</v>
      </c>
      <c r="D369" s="23" t="s">
        <v>11</v>
      </c>
      <c r="E369" s="5" t="s">
        <v>10</v>
      </c>
      <c r="F369" s="4" t="s">
        <v>8</v>
      </c>
    </row>
    <row r="370" spans="1:6" ht="14.45" customHeight="1" x14ac:dyDescent="0.25">
      <c r="A370" s="3" t="s">
        <v>6</v>
      </c>
      <c r="B370" s="3" t="s">
        <v>127</v>
      </c>
      <c r="C370" s="4">
        <v>1999001011</v>
      </c>
      <c r="D370" s="23" t="s">
        <v>11</v>
      </c>
      <c r="E370" s="5" t="s">
        <v>12</v>
      </c>
      <c r="F370" s="4" t="s">
        <v>8</v>
      </c>
    </row>
    <row r="371" spans="1:6" ht="14.45" customHeight="1" x14ac:dyDescent="0.25">
      <c r="A371" s="3" t="s">
        <v>6</v>
      </c>
      <c r="B371" s="3" t="s">
        <v>127</v>
      </c>
      <c r="C371" s="4">
        <v>1999001656</v>
      </c>
      <c r="D371" s="23" t="s">
        <v>11</v>
      </c>
      <c r="E371" s="5" t="s">
        <v>12</v>
      </c>
      <c r="F371" s="4" t="s">
        <v>8</v>
      </c>
    </row>
    <row r="372" spans="1:6" ht="14.45" customHeight="1" x14ac:dyDescent="0.25">
      <c r="A372" s="3" t="s">
        <v>6</v>
      </c>
      <c r="B372" s="3" t="s">
        <v>127</v>
      </c>
      <c r="C372" s="4">
        <v>1999001729</v>
      </c>
      <c r="D372" s="23" t="s">
        <v>9</v>
      </c>
      <c r="E372" s="5" t="s">
        <v>12</v>
      </c>
      <c r="F372" s="4" t="s">
        <v>8</v>
      </c>
    </row>
    <row r="373" spans="1:6" ht="14.45" customHeight="1" x14ac:dyDescent="0.25">
      <c r="A373" s="3" t="s">
        <v>6</v>
      </c>
      <c r="B373" s="3" t="s">
        <v>127</v>
      </c>
      <c r="C373" s="4">
        <v>2000000118</v>
      </c>
      <c r="D373" s="23" t="s">
        <v>15</v>
      </c>
      <c r="E373" s="5" t="s">
        <v>16</v>
      </c>
      <c r="F373" s="4" t="s">
        <v>8</v>
      </c>
    </row>
    <row r="374" spans="1:6" ht="14.45" customHeight="1" x14ac:dyDescent="0.25">
      <c r="A374" s="3" t="s">
        <v>6</v>
      </c>
      <c r="B374" s="3" t="s">
        <v>127</v>
      </c>
      <c r="C374" s="4">
        <v>2000001092</v>
      </c>
      <c r="D374" s="23" t="s">
        <v>15</v>
      </c>
      <c r="E374" s="5" t="s">
        <v>16</v>
      </c>
      <c r="F374" s="4" t="s">
        <v>8</v>
      </c>
    </row>
    <row r="375" spans="1:6" ht="14.45" customHeight="1" x14ac:dyDescent="0.25">
      <c r="A375" s="3" t="s">
        <v>6</v>
      </c>
      <c r="B375" s="3" t="s">
        <v>127</v>
      </c>
      <c r="C375" s="4">
        <v>2000001238</v>
      </c>
      <c r="D375" s="23" t="s">
        <v>15</v>
      </c>
      <c r="E375" s="5" t="s">
        <v>16</v>
      </c>
      <c r="F375" s="4" t="s">
        <v>8</v>
      </c>
    </row>
    <row r="376" spans="1:6" ht="14.45" customHeight="1" x14ac:dyDescent="0.25">
      <c r="A376" s="3" t="s">
        <v>6</v>
      </c>
      <c r="B376" s="3" t="s">
        <v>127</v>
      </c>
      <c r="C376" s="4">
        <v>2000003011</v>
      </c>
      <c r="D376" s="23" t="s">
        <v>11</v>
      </c>
      <c r="E376" s="5" t="s">
        <v>12</v>
      </c>
      <c r="F376" s="4" t="s">
        <v>8</v>
      </c>
    </row>
    <row r="377" spans="1:6" ht="14.45" customHeight="1" x14ac:dyDescent="0.25">
      <c r="A377" s="3" t="s">
        <v>6</v>
      </c>
      <c r="B377" s="3" t="s">
        <v>127</v>
      </c>
      <c r="C377" s="4">
        <v>2000005111</v>
      </c>
      <c r="D377" s="23" t="s">
        <v>9</v>
      </c>
      <c r="E377" s="5" t="s">
        <v>16</v>
      </c>
      <c r="F377" s="4" t="s">
        <v>8</v>
      </c>
    </row>
    <row r="378" spans="1:6" ht="14.45" customHeight="1" x14ac:dyDescent="0.25">
      <c r="A378" s="3" t="s">
        <v>6</v>
      </c>
      <c r="B378" s="3" t="s">
        <v>127</v>
      </c>
      <c r="C378" s="4">
        <v>2001002092</v>
      </c>
      <c r="D378" s="23" t="s">
        <v>9</v>
      </c>
      <c r="E378" s="5" t="s">
        <v>12</v>
      </c>
      <c r="F378" s="4" t="s">
        <v>8</v>
      </c>
    </row>
    <row r="379" spans="1:6" ht="14.45" customHeight="1" x14ac:dyDescent="0.25">
      <c r="A379" s="3" t="s">
        <v>6</v>
      </c>
      <c r="B379" s="3" t="s">
        <v>127</v>
      </c>
      <c r="C379" s="4">
        <v>2002000956</v>
      </c>
      <c r="D379" s="23" t="s">
        <v>9</v>
      </c>
      <c r="E379" s="5" t="s">
        <v>12</v>
      </c>
      <c r="F379" s="4" t="s">
        <v>8</v>
      </c>
    </row>
    <row r="380" spans="1:6" ht="14.45" customHeight="1" x14ac:dyDescent="0.25">
      <c r="A380" s="3" t="s">
        <v>6</v>
      </c>
      <c r="B380" s="3" t="s">
        <v>127</v>
      </c>
      <c r="C380" s="4">
        <v>2002002029</v>
      </c>
      <c r="D380" s="23" t="s">
        <v>9</v>
      </c>
      <c r="E380" s="5" t="s">
        <v>12</v>
      </c>
      <c r="F380" s="4" t="s">
        <v>8</v>
      </c>
    </row>
    <row r="381" spans="1:6" ht="14.45" customHeight="1" x14ac:dyDescent="0.25">
      <c r="A381" s="3" t="s">
        <v>6</v>
      </c>
      <c r="B381" s="3" t="s">
        <v>127</v>
      </c>
      <c r="C381" s="4">
        <v>2002002118</v>
      </c>
      <c r="D381" s="23" t="s">
        <v>9</v>
      </c>
      <c r="E381" s="5" t="s">
        <v>12</v>
      </c>
      <c r="F381" s="4" t="s">
        <v>8</v>
      </c>
    </row>
    <row r="382" spans="1:6" ht="14.45" customHeight="1" x14ac:dyDescent="0.25">
      <c r="A382" s="3" t="s">
        <v>6</v>
      </c>
      <c r="B382" s="3" t="s">
        <v>127</v>
      </c>
      <c r="C382" s="4">
        <v>2005002992</v>
      </c>
      <c r="D382" s="23" t="s">
        <v>11</v>
      </c>
      <c r="E382" s="5" t="s">
        <v>12</v>
      </c>
      <c r="F382" s="4" t="s">
        <v>8</v>
      </c>
    </row>
    <row r="383" spans="1:6" ht="14.45" customHeight="1" x14ac:dyDescent="0.25">
      <c r="A383" s="3" t="s">
        <v>6</v>
      </c>
      <c r="B383" s="3" t="s">
        <v>127</v>
      </c>
      <c r="C383" s="4">
        <v>2005003638</v>
      </c>
      <c r="D383" s="23" t="s">
        <v>11</v>
      </c>
      <c r="E383" s="5" t="s">
        <v>12</v>
      </c>
      <c r="F383" s="4" t="s">
        <v>8</v>
      </c>
    </row>
    <row r="384" spans="1:6" ht="14.45" customHeight="1" x14ac:dyDescent="0.25">
      <c r="A384" s="3" t="s">
        <v>6</v>
      </c>
      <c r="B384" s="3" t="s">
        <v>127</v>
      </c>
      <c r="C384" s="4">
        <v>2005006556</v>
      </c>
      <c r="D384" s="23" t="s">
        <v>9</v>
      </c>
      <c r="E384" s="5" t="s">
        <v>12</v>
      </c>
      <c r="F384" s="4" t="s">
        <v>8</v>
      </c>
    </row>
    <row r="385" spans="1:6" ht="14.45" customHeight="1" x14ac:dyDescent="0.25">
      <c r="A385" s="3" t="s">
        <v>6</v>
      </c>
      <c r="B385" s="3" t="s">
        <v>127</v>
      </c>
      <c r="C385" s="4">
        <v>2006000438</v>
      </c>
      <c r="D385" s="23" t="s">
        <v>11</v>
      </c>
      <c r="E385" s="5" t="s">
        <v>12</v>
      </c>
      <c r="F385" s="4" t="s">
        <v>8</v>
      </c>
    </row>
    <row r="386" spans="1:6" ht="14.45" customHeight="1" x14ac:dyDescent="0.25">
      <c r="A386" s="3" t="s">
        <v>6</v>
      </c>
      <c r="B386" s="3" t="s">
        <v>127</v>
      </c>
      <c r="C386" s="4">
        <v>2006002074</v>
      </c>
      <c r="D386" s="23" t="s">
        <v>9</v>
      </c>
      <c r="E386" s="5" t="s">
        <v>12</v>
      </c>
      <c r="F386" s="4" t="s">
        <v>8</v>
      </c>
    </row>
    <row r="387" spans="1:6" ht="14.45" customHeight="1" x14ac:dyDescent="0.25">
      <c r="A387" s="3" t="s">
        <v>6</v>
      </c>
      <c r="B387" s="3" t="s">
        <v>127</v>
      </c>
      <c r="C387" s="4">
        <v>2006002147</v>
      </c>
      <c r="D387" s="23" t="s">
        <v>9</v>
      </c>
      <c r="E387" s="5" t="s">
        <v>12</v>
      </c>
      <c r="F387" s="4" t="s">
        <v>8</v>
      </c>
    </row>
    <row r="388" spans="1:6" ht="14.45" customHeight="1" x14ac:dyDescent="0.25">
      <c r="A388" s="3" t="s">
        <v>6</v>
      </c>
      <c r="B388" s="3" t="s">
        <v>127</v>
      </c>
      <c r="C388" s="4">
        <v>2006002211</v>
      </c>
      <c r="D388" s="23" t="s">
        <v>9</v>
      </c>
      <c r="E388" s="5" t="s">
        <v>12</v>
      </c>
      <c r="F388" s="4" t="s">
        <v>8</v>
      </c>
    </row>
    <row r="389" spans="1:6" ht="14.45" customHeight="1" x14ac:dyDescent="0.25">
      <c r="A389" s="3" t="s">
        <v>6</v>
      </c>
      <c r="B389" s="3" t="s">
        <v>127</v>
      </c>
      <c r="C389" s="4">
        <v>2006002465</v>
      </c>
      <c r="D389" s="23" t="s">
        <v>9</v>
      </c>
      <c r="E389" s="5" t="s">
        <v>16</v>
      </c>
      <c r="F389" s="4" t="s">
        <v>8</v>
      </c>
    </row>
    <row r="390" spans="1:6" ht="14.45" customHeight="1" x14ac:dyDescent="0.25">
      <c r="A390" s="3" t="s">
        <v>6</v>
      </c>
      <c r="B390" s="3" t="s">
        <v>127</v>
      </c>
      <c r="C390" s="4">
        <v>2006002611</v>
      </c>
      <c r="D390" s="23" t="s">
        <v>9</v>
      </c>
      <c r="E390" s="5" t="s">
        <v>12</v>
      </c>
      <c r="F390" s="4" t="s">
        <v>8</v>
      </c>
    </row>
    <row r="391" spans="1:6" ht="14.45" customHeight="1" x14ac:dyDescent="0.25">
      <c r="A391" s="3" t="s">
        <v>6</v>
      </c>
      <c r="B391" s="3" t="s">
        <v>127</v>
      </c>
      <c r="C391" s="4">
        <v>2006002783</v>
      </c>
      <c r="D391" s="23" t="s">
        <v>9</v>
      </c>
      <c r="E391" s="5" t="s">
        <v>12</v>
      </c>
      <c r="F391" s="4" t="s">
        <v>8</v>
      </c>
    </row>
    <row r="392" spans="1:6" ht="14.45" customHeight="1" x14ac:dyDescent="0.25">
      <c r="A392" s="3" t="s">
        <v>6</v>
      </c>
      <c r="B392" s="3" t="s">
        <v>127</v>
      </c>
      <c r="C392" s="4">
        <v>2006002856</v>
      </c>
      <c r="D392" s="23" t="s">
        <v>9</v>
      </c>
      <c r="E392" s="5" t="s">
        <v>16</v>
      </c>
      <c r="F392" s="4" t="s">
        <v>8</v>
      </c>
    </row>
    <row r="393" spans="1:6" ht="14.45" customHeight="1" x14ac:dyDescent="0.25">
      <c r="A393" s="3" t="s">
        <v>6</v>
      </c>
      <c r="B393" s="3" t="s">
        <v>127</v>
      </c>
      <c r="C393" s="4">
        <v>2007001111</v>
      </c>
      <c r="D393" s="23" t="s">
        <v>11</v>
      </c>
      <c r="E393" s="5" t="s">
        <v>12</v>
      </c>
      <c r="F393" s="4" t="s">
        <v>8</v>
      </c>
    </row>
    <row r="394" spans="1:6" ht="14.45" customHeight="1" x14ac:dyDescent="0.25">
      <c r="A394" s="3" t="s">
        <v>6</v>
      </c>
      <c r="B394" s="3" t="s">
        <v>127</v>
      </c>
      <c r="C394" s="4">
        <v>2007001438</v>
      </c>
      <c r="D394" s="23" t="s">
        <v>9</v>
      </c>
      <c r="E394" s="5" t="s">
        <v>10</v>
      </c>
      <c r="F394" s="4" t="s">
        <v>8</v>
      </c>
    </row>
    <row r="395" spans="1:6" ht="14.45" customHeight="1" x14ac:dyDescent="0.25">
      <c r="A395" s="3" t="s">
        <v>6</v>
      </c>
      <c r="B395" s="3" t="s">
        <v>127</v>
      </c>
      <c r="C395" s="4">
        <v>2007003856</v>
      </c>
      <c r="D395" s="23" t="s">
        <v>9</v>
      </c>
      <c r="E395" s="5" t="s">
        <v>12</v>
      </c>
      <c r="F395" s="4" t="s">
        <v>8</v>
      </c>
    </row>
    <row r="396" spans="1:6" ht="14.45" customHeight="1" x14ac:dyDescent="0.25">
      <c r="A396" s="3" t="s">
        <v>6</v>
      </c>
      <c r="B396" s="3" t="s">
        <v>127</v>
      </c>
      <c r="C396" s="4">
        <v>2008003256</v>
      </c>
      <c r="D396" s="23" t="s">
        <v>11</v>
      </c>
      <c r="E396" s="5" t="s">
        <v>12</v>
      </c>
      <c r="F396" s="4" t="s">
        <v>8</v>
      </c>
    </row>
    <row r="397" spans="1:6" ht="14.45" customHeight="1" x14ac:dyDescent="0.25">
      <c r="A397" s="3" t="s">
        <v>6</v>
      </c>
      <c r="B397" s="3" t="s">
        <v>127</v>
      </c>
      <c r="C397" s="4">
        <v>2009002083</v>
      </c>
      <c r="D397" s="23" t="s">
        <v>9</v>
      </c>
      <c r="E397" s="5" t="s">
        <v>12</v>
      </c>
      <c r="F397" s="4" t="s">
        <v>8</v>
      </c>
    </row>
    <row r="398" spans="1:6" ht="14.45" customHeight="1" x14ac:dyDescent="0.25">
      <c r="A398" s="3" t="s">
        <v>6</v>
      </c>
      <c r="B398" s="3" t="s">
        <v>127</v>
      </c>
      <c r="C398" s="4">
        <v>2009003519</v>
      </c>
      <c r="D398" s="23" t="s">
        <v>11</v>
      </c>
      <c r="E398" s="5" t="s">
        <v>12</v>
      </c>
      <c r="F398" s="4" t="s">
        <v>8</v>
      </c>
    </row>
    <row r="399" spans="1:6" ht="14.45" customHeight="1" x14ac:dyDescent="0.25">
      <c r="A399" s="3" t="s">
        <v>6</v>
      </c>
      <c r="B399" s="3" t="s">
        <v>127</v>
      </c>
      <c r="C399" s="4">
        <v>2010005465</v>
      </c>
      <c r="D399" s="23" t="s">
        <v>15</v>
      </c>
      <c r="E399" s="5" t="s">
        <v>16</v>
      </c>
      <c r="F399" s="4" t="s">
        <v>8</v>
      </c>
    </row>
    <row r="400" spans="1:6" ht="14.45" customHeight="1" x14ac:dyDescent="0.25">
      <c r="A400" s="3" t="s">
        <v>6</v>
      </c>
      <c r="B400" s="3" t="s">
        <v>127</v>
      </c>
      <c r="C400" s="4">
        <v>2012000347</v>
      </c>
      <c r="D400" s="23" t="s">
        <v>11</v>
      </c>
      <c r="E400" s="5" t="s">
        <v>12</v>
      </c>
      <c r="F400" s="4" t="s">
        <v>8</v>
      </c>
    </row>
    <row r="401" spans="1:6" ht="14.45" customHeight="1" x14ac:dyDescent="0.25">
      <c r="A401" s="3" t="s">
        <v>6</v>
      </c>
      <c r="B401" s="3" t="s">
        <v>127</v>
      </c>
      <c r="C401" s="4">
        <v>2013001983</v>
      </c>
      <c r="D401" s="23" t="s">
        <v>11</v>
      </c>
      <c r="E401" s="5" t="s">
        <v>12</v>
      </c>
      <c r="F401" s="4" t="s">
        <v>8</v>
      </c>
    </row>
    <row r="402" spans="1:6" ht="14.45" customHeight="1" x14ac:dyDescent="0.25">
      <c r="A402" s="3" t="s">
        <v>6</v>
      </c>
      <c r="B402" s="3" t="s">
        <v>127</v>
      </c>
      <c r="C402" s="4">
        <v>2016002018</v>
      </c>
      <c r="D402" s="23" t="s">
        <v>11</v>
      </c>
      <c r="E402" s="5" t="s">
        <v>12</v>
      </c>
      <c r="F402" s="4" t="s">
        <v>8</v>
      </c>
    </row>
    <row r="403" spans="1:6" ht="14.45" customHeight="1" x14ac:dyDescent="0.25">
      <c r="A403" s="3" t="s">
        <v>6</v>
      </c>
      <c r="B403" s="3" t="s">
        <v>127</v>
      </c>
      <c r="C403" s="4">
        <v>2020002183</v>
      </c>
      <c r="D403" s="23" t="s">
        <v>9</v>
      </c>
      <c r="E403" s="5" t="s">
        <v>12</v>
      </c>
      <c r="F403" s="4" t="s">
        <v>8</v>
      </c>
    </row>
    <row r="404" spans="1:6" ht="14.45" customHeight="1" x14ac:dyDescent="0.25">
      <c r="A404" s="3" t="s">
        <v>6</v>
      </c>
      <c r="B404" s="3" t="s">
        <v>127</v>
      </c>
      <c r="C404" s="4">
        <v>2020003392</v>
      </c>
      <c r="D404" s="23" t="s">
        <v>11</v>
      </c>
      <c r="E404" s="5" t="s">
        <v>12</v>
      </c>
      <c r="F404" s="4" t="s">
        <v>8</v>
      </c>
    </row>
    <row r="405" spans="1:6" ht="14.45" customHeight="1" x14ac:dyDescent="0.25">
      <c r="A405" s="3" t="s">
        <v>6</v>
      </c>
      <c r="B405" s="3" t="s">
        <v>127</v>
      </c>
      <c r="C405" s="4">
        <v>2021002047</v>
      </c>
      <c r="D405" s="23" t="s">
        <v>11</v>
      </c>
      <c r="E405" s="5" t="s">
        <v>12</v>
      </c>
      <c r="F405" s="4" t="s">
        <v>8</v>
      </c>
    </row>
    <row r="406" spans="1:6" ht="14.45" customHeight="1" x14ac:dyDescent="0.25">
      <c r="A406" s="3" t="s">
        <v>6</v>
      </c>
      <c r="B406" s="3" t="s">
        <v>127</v>
      </c>
      <c r="C406" s="4">
        <v>2021002438</v>
      </c>
      <c r="D406" s="23" t="s">
        <v>9</v>
      </c>
      <c r="E406" s="5" t="s">
        <v>12</v>
      </c>
      <c r="F406" s="4" t="s">
        <v>8</v>
      </c>
    </row>
    <row r="407" spans="1:6" x14ac:dyDescent="0.25">
      <c r="A407" s="3" t="s">
        <v>6</v>
      </c>
      <c r="B407" s="3" t="s">
        <v>128</v>
      </c>
      <c r="C407" s="4">
        <v>1993001492</v>
      </c>
      <c r="D407" s="23" t="s">
        <v>9</v>
      </c>
      <c r="E407" s="5" t="s">
        <v>10</v>
      </c>
      <c r="F407" s="4" t="s">
        <v>8</v>
      </c>
    </row>
    <row r="408" spans="1:6" x14ac:dyDescent="0.25">
      <c r="A408" s="3" t="s">
        <v>6</v>
      </c>
      <c r="B408" s="3" t="s">
        <v>128</v>
      </c>
      <c r="C408" s="4">
        <v>1993002219</v>
      </c>
      <c r="D408" s="23" t="s">
        <v>9</v>
      </c>
      <c r="E408" s="5" t="s">
        <v>12</v>
      </c>
      <c r="F408" s="4" t="s">
        <v>8</v>
      </c>
    </row>
    <row r="409" spans="1:6" x14ac:dyDescent="0.25">
      <c r="A409" s="3" t="s">
        <v>6</v>
      </c>
      <c r="B409" s="3" t="s">
        <v>128</v>
      </c>
      <c r="C409" s="4">
        <v>1994001674</v>
      </c>
      <c r="D409" s="23" t="s">
        <v>15</v>
      </c>
      <c r="E409" s="5" t="s">
        <v>12</v>
      </c>
      <c r="F409" s="4" t="s">
        <v>8</v>
      </c>
    </row>
    <row r="410" spans="1:6" x14ac:dyDescent="0.25">
      <c r="A410" s="3" t="s">
        <v>6</v>
      </c>
      <c r="B410" s="3" t="s">
        <v>128</v>
      </c>
      <c r="C410" s="4">
        <v>1994002956</v>
      </c>
      <c r="D410" s="23" t="s">
        <v>11</v>
      </c>
      <c r="E410" s="5" t="s">
        <v>12</v>
      </c>
      <c r="F410" s="4" t="s">
        <v>8</v>
      </c>
    </row>
    <row r="411" spans="1:6" x14ac:dyDescent="0.25">
      <c r="A411" s="3" t="s">
        <v>6</v>
      </c>
      <c r="B411" s="3" t="s">
        <v>128</v>
      </c>
      <c r="C411" s="4">
        <v>1995000711</v>
      </c>
      <c r="D411" s="23" t="s">
        <v>9</v>
      </c>
      <c r="E411" s="5" t="s">
        <v>12</v>
      </c>
      <c r="F411" s="4" t="s">
        <v>8</v>
      </c>
    </row>
    <row r="412" spans="1:6" x14ac:dyDescent="0.25">
      <c r="A412" s="3" t="s">
        <v>6</v>
      </c>
      <c r="B412" s="3" t="s">
        <v>128</v>
      </c>
      <c r="C412" s="4">
        <v>1995001147</v>
      </c>
      <c r="D412" s="23" t="s">
        <v>9</v>
      </c>
      <c r="E412" s="5" t="s">
        <v>12</v>
      </c>
      <c r="F412" s="4" t="s">
        <v>8</v>
      </c>
    </row>
    <row r="413" spans="1:6" x14ac:dyDescent="0.25">
      <c r="A413" s="3" t="s">
        <v>6</v>
      </c>
      <c r="B413" s="3" t="s">
        <v>128</v>
      </c>
      <c r="C413" s="4">
        <v>1995001211</v>
      </c>
      <c r="D413" s="23" t="s">
        <v>9</v>
      </c>
      <c r="E413" s="5" t="s">
        <v>12</v>
      </c>
      <c r="F413" s="4" t="s">
        <v>8</v>
      </c>
    </row>
    <row r="414" spans="1:6" x14ac:dyDescent="0.25">
      <c r="A414" s="3" t="s">
        <v>6</v>
      </c>
      <c r="B414" s="3" t="s">
        <v>128</v>
      </c>
      <c r="C414" s="4">
        <v>1995002674</v>
      </c>
      <c r="D414" s="23" t="s">
        <v>11</v>
      </c>
      <c r="E414" s="5" t="s">
        <v>12</v>
      </c>
      <c r="F414" s="4" t="s">
        <v>8</v>
      </c>
    </row>
    <row r="415" spans="1:6" x14ac:dyDescent="0.25">
      <c r="A415" s="3" t="s">
        <v>6</v>
      </c>
      <c r="B415" s="3" t="s">
        <v>128</v>
      </c>
      <c r="C415" s="4">
        <v>1996003356</v>
      </c>
      <c r="D415" s="23" t="s">
        <v>9</v>
      </c>
      <c r="E415" s="5" t="s">
        <v>33</v>
      </c>
      <c r="F415" s="4" t="s">
        <v>8</v>
      </c>
    </row>
    <row r="416" spans="1:6" x14ac:dyDescent="0.25">
      <c r="A416" s="3" t="s">
        <v>6</v>
      </c>
      <c r="B416" s="3" t="s">
        <v>128</v>
      </c>
      <c r="C416" s="4">
        <v>1997000938</v>
      </c>
      <c r="D416" s="23" t="s">
        <v>11</v>
      </c>
      <c r="E416" s="5" t="s">
        <v>10</v>
      </c>
      <c r="F416" s="4" t="s">
        <v>8</v>
      </c>
    </row>
    <row r="417" spans="1:6" x14ac:dyDescent="0.25">
      <c r="A417" s="3" t="s">
        <v>6</v>
      </c>
      <c r="B417" s="3" t="s">
        <v>128</v>
      </c>
      <c r="C417" s="4">
        <v>1997001918</v>
      </c>
      <c r="D417" s="23" t="s">
        <v>11</v>
      </c>
      <c r="E417" s="5" t="s">
        <v>12</v>
      </c>
      <c r="F417" s="4" t="s">
        <v>8</v>
      </c>
    </row>
    <row r="418" spans="1:6" x14ac:dyDescent="0.25">
      <c r="A418" s="3" t="s">
        <v>6</v>
      </c>
      <c r="B418" s="3" t="s">
        <v>128</v>
      </c>
      <c r="C418" s="4">
        <v>1999002611</v>
      </c>
      <c r="D418" s="23" t="s">
        <v>11</v>
      </c>
      <c r="E418" s="5" t="s">
        <v>12</v>
      </c>
      <c r="F418" s="4" t="s">
        <v>8</v>
      </c>
    </row>
    <row r="419" spans="1:6" x14ac:dyDescent="0.25">
      <c r="A419" s="3" t="s">
        <v>6</v>
      </c>
      <c r="B419" s="3" t="s">
        <v>128</v>
      </c>
      <c r="C419" s="4">
        <v>2001000774</v>
      </c>
      <c r="D419" s="23" t="s">
        <v>9</v>
      </c>
      <c r="E419" s="5" t="s">
        <v>12</v>
      </c>
      <c r="F419" s="4" t="s">
        <v>8</v>
      </c>
    </row>
    <row r="420" spans="1:6" x14ac:dyDescent="0.25">
      <c r="A420" s="3" t="s">
        <v>6</v>
      </c>
      <c r="B420" s="3" t="s">
        <v>128</v>
      </c>
      <c r="C420" s="4">
        <v>2001001983</v>
      </c>
      <c r="D420" s="23" t="s">
        <v>9</v>
      </c>
      <c r="E420" s="5" t="s">
        <v>12</v>
      </c>
      <c r="F420" s="4" t="s">
        <v>8</v>
      </c>
    </row>
    <row r="421" spans="1:6" x14ac:dyDescent="0.25">
      <c r="A421" s="3" t="s">
        <v>6</v>
      </c>
      <c r="B421" s="3" t="s">
        <v>128</v>
      </c>
      <c r="C421" s="4">
        <v>2005005811</v>
      </c>
      <c r="D421" s="23" t="s">
        <v>9</v>
      </c>
      <c r="E421" s="5" t="s">
        <v>12</v>
      </c>
      <c r="F421" s="4" t="s">
        <v>8</v>
      </c>
    </row>
    <row r="422" spans="1:6" x14ac:dyDescent="0.25">
      <c r="A422" s="3" t="s">
        <v>6</v>
      </c>
      <c r="B422" s="3" t="s">
        <v>128</v>
      </c>
      <c r="C422" s="4">
        <v>2006001183</v>
      </c>
      <c r="D422" s="23" t="s">
        <v>11</v>
      </c>
      <c r="E422" s="5" t="s">
        <v>12</v>
      </c>
      <c r="F422" s="4" t="s">
        <v>8</v>
      </c>
    </row>
    <row r="423" spans="1:6" x14ac:dyDescent="0.25">
      <c r="A423" s="3" t="s">
        <v>6</v>
      </c>
      <c r="B423" s="3" t="s">
        <v>128</v>
      </c>
      <c r="C423" s="4">
        <v>2006003747</v>
      </c>
      <c r="D423" s="23" t="s">
        <v>11</v>
      </c>
      <c r="E423" s="5" t="s">
        <v>12</v>
      </c>
      <c r="F423" s="4" t="s">
        <v>8</v>
      </c>
    </row>
    <row r="424" spans="1:6" x14ac:dyDescent="0.25">
      <c r="A424" s="3" t="s">
        <v>6</v>
      </c>
      <c r="B424" s="3" t="s">
        <v>128</v>
      </c>
      <c r="C424" s="4">
        <v>2006003811</v>
      </c>
      <c r="D424" s="23" t="s">
        <v>11</v>
      </c>
      <c r="E424" s="5" t="s">
        <v>12</v>
      </c>
      <c r="F424" s="4" t="s">
        <v>8</v>
      </c>
    </row>
    <row r="425" spans="1:6" x14ac:dyDescent="0.25">
      <c r="A425" s="3" t="s">
        <v>6</v>
      </c>
      <c r="B425" s="3" t="s">
        <v>128</v>
      </c>
      <c r="C425" s="4">
        <v>2006003992</v>
      </c>
      <c r="D425" s="23" t="s">
        <v>9</v>
      </c>
      <c r="E425" s="5" t="s">
        <v>12</v>
      </c>
      <c r="F425" s="4" t="s">
        <v>8</v>
      </c>
    </row>
    <row r="426" spans="1:6" x14ac:dyDescent="0.25">
      <c r="A426" s="3" t="s">
        <v>6</v>
      </c>
      <c r="B426" s="3" t="s">
        <v>128</v>
      </c>
      <c r="C426" s="4">
        <v>2006004011</v>
      </c>
      <c r="D426" s="23" t="s">
        <v>9</v>
      </c>
      <c r="E426" s="5" t="s">
        <v>12</v>
      </c>
      <c r="F426" s="4" t="s">
        <v>8</v>
      </c>
    </row>
    <row r="427" spans="1:6" x14ac:dyDescent="0.25">
      <c r="A427" s="3" t="s">
        <v>6</v>
      </c>
      <c r="B427" s="3" t="s">
        <v>128</v>
      </c>
      <c r="C427" s="4">
        <v>2006004711</v>
      </c>
      <c r="D427" s="23" t="s">
        <v>9</v>
      </c>
      <c r="E427" s="5" t="s">
        <v>12</v>
      </c>
      <c r="F427" s="4" t="s">
        <v>8</v>
      </c>
    </row>
    <row r="428" spans="1:6" x14ac:dyDescent="0.25">
      <c r="A428" s="3" t="s">
        <v>6</v>
      </c>
      <c r="B428" s="3" t="s">
        <v>128</v>
      </c>
      <c r="C428" s="4">
        <v>2007002019</v>
      </c>
      <c r="D428" s="23" t="s">
        <v>9</v>
      </c>
      <c r="E428" s="5" t="s">
        <v>12</v>
      </c>
      <c r="F428" s="4" t="s">
        <v>8</v>
      </c>
    </row>
    <row r="429" spans="1:6" x14ac:dyDescent="0.25">
      <c r="A429" s="3" t="s">
        <v>6</v>
      </c>
      <c r="B429" s="3" t="s">
        <v>128</v>
      </c>
      <c r="C429" s="4">
        <v>2008000192</v>
      </c>
      <c r="D429" s="23" t="s">
        <v>9</v>
      </c>
      <c r="E429" s="5" t="s">
        <v>12</v>
      </c>
      <c r="F429" s="4" t="s">
        <v>8</v>
      </c>
    </row>
    <row r="430" spans="1:6" x14ac:dyDescent="0.25">
      <c r="A430" s="3" t="s">
        <v>6</v>
      </c>
      <c r="B430" s="3" t="s">
        <v>128</v>
      </c>
      <c r="C430" s="4">
        <v>2008001229</v>
      </c>
      <c r="D430" s="23" t="s">
        <v>11</v>
      </c>
      <c r="E430" s="5" t="s">
        <v>12</v>
      </c>
      <c r="F430" s="4" t="s">
        <v>8</v>
      </c>
    </row>
    <row r="431" spans="1:6" x14ac:dyDescent="0.25">
      <c r="A431" s="3" t="s">
        <v>6</v>
      </c>
      <c r="B431" s="3" t="s">
        <v>128</v>
      </c>
      <c r="C431" s="4">
        <v>2009000447</v>
      </c>
      <c r="D431" s="23" t="s">
        <v>9</v>
      </c>
      <c r="E431" s="5" t="s">
        <v>12</v>
      </c>
      <c r="F431" s="4" t="s">
        <v>8</v>
      </c>
    </row>
    <row r="432" spans="1:6" x14ac:dyDescent="0.25">
      <c r="A432" s="3" t="s">
        <v>6</v>
      </c>
      <c r="B432" s="3" t="s">
        <v>128</v>
      </c>
      <c r="C432" s="4">
        <v>2010000129</v>
      </c>
      <c r="D432" s="23" t="s">
        <v>9</v>
      </c>
      <c r="E432" s="5" t="s">
        <v>12</v>
      </c>
      <c r="F432" s="4" t="s">
        <v>8</v>
      </c>
    </row>
    <row r="433" spans="1:6" x14ac:dyDescent="0.25">
      <c r="A433" s="3" t="s">
        <v>6</v>
      </c>
      <c r="B433" s="3" t="s">
        <v>128</v>
      </c>
      <c r="C433" s="4">
        <v>2010002792</v>
      </c>
      <c r="D433" s="23" t="s">
        <v>9</v>
      </c>
      <c r="E433" s="5" t="s">
        <v>12</v>
      </c>
      <c r="F433" s="4" t="s">
        <v>8</v>
      </c>
    </row>
    <row r="434" spans="1:6" x14ac:dyDescent="0.25">
      <c r="A434" s="3" t="s">
        <v>6</v>
      </c>
      <c r="B434" s="3" t="s">
        <v>128</v>
      </c>
      <c r="C434" s="4">
        <v>2012001483</v>
      </c>
      <c r="D434" s="23" t="s">
        <v>9</v>
      </c>
      <c r="E434" s="5" t="s">
        <v>12</v>
      </c>
      <c r="F434" s="4" t="s">
        <v>8</v>
      </c>
    </row>
    <row r="435" spans="1:6" x14ac:dyDescent="0.25">
      <c r="A435" s="3" t="s">
        <v>6</v>
      </c>
      <c r="B435" s="3" t="s">
        <v>128</v>
      </c>
      <c r="C435" s="4">
        <v>2013000529</v>
      </c>
      <c r="D435" s="23" t="s">
        <v>9</v>
      </c>
      <c r="E435" s="5" t="s">
        <v>12</v>
      </c>
      <c r="F435" s="4" t="s">
        <v>8</v>
      </c>
    </row>
    <row r="436" spans="1:6" x14ac:dyDescent="0.25">
      <c r="A436" s="3" t="s">
        <v>6</v>
      </c>
      <c r="B436" s="3" t="s">
        <v>128</v>
      </c>
      <c r="C436" s="4">
        <v>2018000756</v>
      </c>
      <c r="D436" s="23" t="s">
        <v>9</v>
      </c>
      <c r="E436" s="5" t="s">
        <v>12</v>
      </c>
      <c r="F436" s="4" t="s">
        <v>8</v>
      </c>
    </row>
    <row r="437" spans="1:6" x14ac:dyDescent="0.25">
      <c r="A437" s="3" t="s">
        <v>6</v>
      </c>
      <c r="B437" s="3" t="s">
        <v>128</v>
      </c>
      <c r="C437" s="4">
        <v>2021001156</v>
      </c>
      <c r="D437" s="23" t="s">
        <v>11</v>
      </c>
      <c r="E437" s="5" t="s">
        <v>12</v>
      </c>
      <c r="F437" s="4" t="s">
        <v>8</v>
      </c>
    </row>
    <row r="438" spans="1:6" x14ac:dyDescent="0.25">
      <c r="A438" s="3" t="s">
        <v>6</v>
      </c>
      <c r="B438" s="3" t="s">
        <v>128</v>
      </c>
      <c r="C438" s="4">
        <v>2021001229</v>
      </c>
      <c r="D438" s="23" t="s">
        <v>9</v>
      </c>
      <c r="E438" s="5" t="s">
        <v>12</v>
      </c>
      <c r="F438" s="4" t="s">
        <v>8</v>
      </c>
    </row>
    <row r="439" spans="1:6" x14ac:dyDescent="0.25">
      <c r="A439" s="3" t="s">
        <v>6</v>
      </c>
      <c r="B439" s="3" t="s">
        <v>128</v>
      </c>
      <c r="C439" s="4">
        <v>2021001318</v>
      </c>
      <c r="D439" s="23" t="s">
        <v>11</v>
      </c>
      <c r="E439" s="5" t="s">
        <v>12</v>
      </c>
      <c r="F439" s="4" t="s">
        <v>8</v>
      </c>
    </row>
    <row r="440" spans="1:6" ht="14.45" customHeight="1" x14ac:dyDescent="0.25">
      <c r="A440" s="3" t="s">
        <v>6</v>
      </c>
      <c r="B440" s="3" t="s">
        <v>129</v>
      </c>
      <c r="C440" s="4">
        <v>1989000819</v>
      </c>
      <c r="D440" s="23" t="s">
        <v>15</v>
      </c>
      <c r="E440" s="5" t="s">
        <v>16</v>
      </c>
      <c r="F440" s="4" t="s">
        <v>8</v>
      </c>
    </row>
    <row r="441" spans="1:6" ht="14.45" customHeight="1" x14ac:dyDescent="0.25">
      <c r="A441" s="3" t="s">
        <v>6</v>
      </c>
      <c r="B441" s="3" t="s">
        <v>129</v>
      </c>
      <c r="C441" s="4">
        <v>1990001319</v>
      </c>
      <c r="D441" s="23" t="s">
        <v>15</v>
      </c>
      <c r="E441" s="5" t="s">
        <v>16</v>
      </c>
      <c r="F441" s="4" t="s">
        <v>8</v>
      </c>
    </row>
    <row r="442" spans="1:6" ht="14.45" customHeight="1" x14ac:dyDescent="0.25">
      <c r="A442" s="3" t="s">
        <v>6</v>
      </c>
      <c r="B442" s="3" t="s">
        <v>129</v>
      </c>
      <c r="C442" s="4">
        <v>1999002083</v>
      </c>
      <c r="D442" s="23" t="s">
        <v>9</v>
      </c>
      <c r="E442" s="5" t="s">
        <v>16</v>
      </c>
      <c r="F442" s="4" t="s">
        <v>8</v>
      </c>
    </row>
    <row r="443" spans="1:6" ht="14.45" customHeight="1" x14ac:dyDescent="0.25">
      <c r="A443" s="3" t="s">
        <v>6</v>
      </c>
      <c r="B443" s="3" t="s">
        <v>129</v>
      </c>
      <c r="C443" s="4">
        <v>2008001474</v>
      </c>
      <c r="D443" s="23" t="s">
        <v>9</v>
      </c>
      <c r="E443" s="5" t="s">
        <v>12</v>
      </c>
      <c r="F443" s="4" t="s">
        <v>8</v>
      </c>
    </row>
    <row r="444" spans="1:6" ht="14.45" customHeight="1" x14ac:dyDescent="0.25">
      <c r="A444" s="3" t="s">
        <v>6</v>
      </c>
      <c r="B444" s="3" t="s">
        <v>129</v>
      </c>
      <c r="C444" s="4">
        <v>2010001818</v>
      </c>
      <c r="D444" s="23" t="s">
        <v>9</v>
      </c>
      <c r="E444" s="5" t="s">
        <v>12</v>
      </c>
      <c r="F444" s="4" t="s">
        <v>8</v>
      </c>
    </row>
    <row r="445" spans="1:6" ht="14.45" customHeight="1" x14ac:dyDescent="0.25">
      <c r="A445" s="3" t="s">
        <v>6</v>
      </c>
      <c r="B445" s="3" t="s">
        <v>129</v>
      </c>
      <c r="C445" s="4">
        <v>2020001918</v>
      </c>
      <c r="D445" s="23" t="s">
        <v>9</v>
      </c>
      <c r="E445" s="5" t="s">
        <v>12</v>
      </c>
      <c r="F445" s="4" t="s">
        <v>8</v>
      </c>
    </row>
    <row r="446" spans="1:6" ht="14.45" customHeight="1" x14ac:dyDescent="0.25">
      <c r="A446" s="3" t="s">
        <v>6</v>
      </c>
      <c r="B446" s="3" t="s">
        <v>130</v>
      </c>
      <c r="C446" s="4">
        <v>1986000338</v>
      </c>
      <c r="D446" s="23" t="s">
        <v>15</v>
      </c>
      <c r="E446" s="5" t="s">
        <v>16</v>
      </c>
      <c r="F446" s="4" t="s">
        <v>8</v>
      </c>
    </row>
    <row r="447" spans="1:6" ht="14.45" customHeight="1" x14ac:dyDescent="0.25">
      <c r="A447" s="3" t="s">
        <v>6</v>
      </c>
      <c r="B447" s="3" t="s">
        <v>131</v>
      </c>
      <c r="C447" s="4">
        <v>1982000783</v>
      </c>
      <c r="D447" s="23" t="s">
        <v>15</v>
      </c>
      <c r="E447" s="5" t="s">
        <v>16</v>
      </c>
      <c r="F447" s="4" t="s">
        <v>14</v>
      </c>
    </row>
    <row r="448" spans="1:6" ht="14.45" customHeight="1" x14ac:dyDescent="0.25">
      <c r="A448" s="3" t="s">
        <v>6</v>
      </c>
      <c r="B448" s="3" t="s">
        <v>131</v>
      </c>
      <c r="C448" s="4">
        <v>1982001811</v>
      </c>
      <c r="D448" s="23" t="s">
        <v>15</v>
      </c>
      <c r="E448" s="5" t="s">
        <v>16</v>
      </c>
      <c r="F448" s="4" t="s">
        <v>14</v>
      </c>
    </row>
    <row r="449" spans="1:6" ht="14.45" customHeight="1" x14ac:dyDescent="0.25">
      <c r="A449" s="3" t="s">
        <v>6</v>
      </c>
      <c r="B449" s="3" t="s">
        <v>131</v>
      </c>
      <c r="C449" s="4">
        <v>2000008119</v>
      </c>
      <c r="D449" s="23" t="s">
        <v>11</v>
      </c>
      <c r="E449" s="5" t="s">
        <v>12</v>
      </c>
      <c r="F449" s="4" t="s">
        <v>14</v>
      </c>
    </row>
    <row r="450" spans="1:6" ht="14.45" customHeight="1" x14ac:dyDescent="0.25">
      <c r="A450" s="3" t="s">
        <v>6</v>
      </c>
      <c r="B450" s="3" t="s">
        <v>131</v>
      </c>
      <c r="C450" s="4">
        <v>2012000819</v>
      </c>
      <c r="D450" s="23" t="s">
        <v>9</v>
      </c>
      <c r="E450" s="5" t="s">
        <v>12</v>
      </c>
      <c r="F450" s="4" t="s">
        <v>14</v>
      </c>
    </row>
    <row r="451" spans="1:6" ht="14.45" customHeight="1" x14ac:dyDescent="0.25">
      <c r="A451" s="3" t="s">
        <v>6</v>
      </c>
      <c r="B451" s="3" t="s">
        <v>132</v>
      </c>
      <c r="C451" s="4">
        <v>1993000811</v>
      </c>
      <c r="D451" s="23" t="s">
        <v>11</v>
      </c>
      <c r="E451" s="5" t="s">
        <v>12</v>
      </c>
      <c r="F451" s="4" t="s">
        <v>8</v>
      </c>
    </row>
    <row r="452" spans="1:6" ht="14.45" customHeight="1" x14ac:dyDescent="0.25">
      <c r="A452" s="3" t="s">
        <v>6</v>
      </c>
      <c r="B452" s="3" t="s">
        <v>132</v>
      </c>
      <c r="C452" s="4">
        <v>2021001938</v>
      </c>
      <c r="D452" s="23" t="s">
        <v>9</v>
      </c>
      <c r="E452" s="5" t="s">
        <v>12</v>
      </c>
      <c r="F452" s="4" t="s">
        <v>8</v>
      </c>
    </row>
    <row r="453" spans="1:6" ht="14.45" customHeight="1" x14ac:dyDescent="0.25">
      <c r="A453" s="3" t="s">
        <v>6</v>
      </c>
      <c r="B453" s="3" t="s">
        <v>133</v>
      </c>
      <c r="C453" s="4">
        <v>1980000956</v>
      </c>
      <c r="D453" s="23" t="s">
        <v>15</v>
      </c>
      <c r="E453" s="5" t="s">
        <v>16</v>
      </c>
      <c r="F453" s="4" t="s">
        <v>8</v>
      </c>
    </row>
    <row r="454" spans="1:6" ht="14.45" customHeight="1" x14ac:dyDescent="0.25">
      <c r="A454" s="3" t="s">
        <v>6</v>
      </c>
      <c r="B454" s="3" t="s">
        <v>133</v>
      </c>
      <c r="C454" s="4">
        <v>1996004174</v>
      </c>
      <c r="D454" s="23" t="s">
        <v>9</v>
      </c>
      <c r="E454" s="5" t="s">
        <v>12</v>
      </c>
      <c r="F454" s="4" t="s">
        <v>8</v>
      </c>
    </row>
    <row r="455" spans="1:6" x14ac:dyDescent="0.25">
      <c r="A455" s="3" t="s">
        <v>6</v>
      </c>
      <c r="B455" s="3" t="s">
        <v>134</v>
      </c>
      <c r="C455" s="4">
        <v>1979001219</v>
      </c>
      <c r="D455" s="23" t="s">
        <v>15</v>
      </c>
      <c r="E455" s="5" t="s">
        <v>16</v>
      </c>
      <c r="F455" s="4" t="s">
        <v>14</v>
      </c>
    </row>
    <row r="456" spans="1:6" x14ac:dyDescent="0.25">
      <c r="A456" s="3" t="s">
        <v>6</v>
      </c>
      <c r="B456" s="3" t="s">
        <v>134</v>
      </c>
      <c r="C456" s="4">
        <v>2001002483</v>
      </c>
      <c r="D456" s="23" t="s">
        <v>11</v>
      </c>
      <c r="E456" s="5" t="s">
        <v>12</v>
      </c>
      <c r="F456" s="4" t="s">
        <v>14</v>
      </c>
    </row>
    <row r="457" spans="1:6" ht="14.45" customHeight="1" x14ac:dyDescent="0.25">
      <c r="A457" s="3" t="s">
        <v>6</v>
      </c>
      <c r="B457" s="3" t="s">
        <v>135</v>
      </c>
      <c r="C457" s="4">
        <v>1979000956</v>
      </c>
      <c r="D457" s="23" t="s">
        <v>15</v>
      </c>
      <c r="E457" s="5" t="s">
        <v>16</v>
      </c>
      <c r="F457" s="4" t="s">
        <v>8</v>
      </c>
    </row>
    <row r="458" spans="1:6" ht="14.45" customHeight="1" x14ac:dyDescent="0.25">
      <c r="A458" s="3" t="s">
        <v>6</v>
      </c>
      <c r="B458" s="3" t="s">
        <v>135</v>
      </c>
      <c r="C458" s="4">
        <v>1979004056</v>
      </c>
      <c r="D458" s="23" t="s">
        <v>15</v>
      </c>
      <c r="E458" s="5" t="s">
        <v>16</v>
      </c>
      <c r="F458" s="4" t="s">
        <v>8</v>
      </c>
    </row>
    <row r="459" spans="1:6" ht="14.45" customHeight="1" x14ac:dyDescent="0.25">
      <c r="A459" s="3" t="s">
        <v>6</v>
      </c>
      <c r="B459" s="3" t="s">
        <v>135</v>
      </c>
      <c r="C459" s="4">
        <v>1980001529</v>
      </c>
      <c r="D459" s="23" t="s">
        <v>15</v>
      </c>
      <c r="E459" s="5" t="s">
        <v>16</v>
      </c>
      <c r="F459" s="4" t="s">
        <v>8</v>
      </c>
    </row>
    <row r="460" spans="1:6" ht="14.45" customHeight="1" x14ac:dyDescent="0.25">
      <c r="A460" s="3" t="s">
        <v>6</v>
      </c>
      <c r="B460" s="3" t="s">
        <v>135</v>
      </c>
      <c r="C460" s="4">
        <v>1983000418</v>
      </c>
      <c r="D460" s="23" t="s">
        <v>15</v>
      </c>
      <c r="E460" s="5" t="s">
        <v>16</v>
      </c>
      <c r="F460" s="4" t="s">
        <v>8</v>
      </c>
    </row>
    <row r="461" spans="1:6" ht="14.45" customHeight="1" x14ac:dyDescent="0.25">
      <c r="A461" s="3" t="s">
        <v>6</v>
      </c>
      <c r="B461" s="3" t="s">
        <v>135</v>
      </c>
      <c r="C461" s="4">
        <v>1984001019</v>
      </c>
      <c r="D461" s="23" t="s">
        <v>15</v>
      </c>
      <c r="E461" s="5" t="s">
        <v>16</v>
      </c>
      <c r="F461" s="4" t="s">
        <v>8</v>
      </c>
    </row>
    <row r="462" spans="1:6" ht="14.45" customHeight="1" x14ac:dyDescent="0.25">
      <c r="A462" s="3" t="s">
        <v>6</v>
      </c>
      <c r="B462" s="3" t="s">
        <v>135</v>
      </c>
      <c r="C462" s="4">
        <v>1990000347</v>
      </c>
      <c r="D462" s="23" t="s">
        <v>15</v>
      </c>
      <c r="E462" s="5" t="s">
        <v>16</v>
      </c>
      <c r="F462" s="4" t="s">
        <v>8</v>
      </c>
    </row>
    <row r="463" spans="1:6" ht="14.45" customHeight="1" x14ac:dyDescent="0.25">
      <c r="A463" s="3" t="s">
        <v>6</v>
      </c>
      <c r="B463" s="3" t="s">
        <v>135</v>
      </c>
      <c r="C463" s="4">
        <v>1990000592</v>
      </c>
      <c r="D463" s="23" t="s">
        <v>11</v>
      </c>
      <c r="E463" s="5" t="s">
        <v>16</v>
      </c>
      <c r="F463" s="4" t="s">
        <v>8</v>
      </c>
    </row>
    <row r="464" spans="1:6" ht="14.45" customHeight="1" x14ac:dyDescent="0.25">
      <c r="A464" s="3" t="s">
        <v>6</v>
      </c>
      <c r="B464" s="3" t="s">
        <v>135</v>
      </c>
      <c r="C464" s="4">
        <v>1997004038</v>
      </c>
      <c r="D464" s="23" t="s">
        <v>11</v>
      </c>
      <c r="E464" s="5" t="s">
        <v>16</v>
      </c>
      <c r="F464" s="4" t="s">
        <v>8</v>
      </c>
    </row>
    <row r="465" spans="1:6" ht="14.45" customHeight="1" x14ac:dyDescent="0.25">
      <c r="A465" s="3" t="s">
        <v>6</v>
      </c>
      <c r="B465" s="3" t="s">
        <v>135</v>
      </c>
      <c r="C465" s="4">
        <v>1997004674</v>
      </c>
      <c r="D465" s="23" t="s">
        <v>9</v>
      </c>
      <c r="E465" s="5" t="s">
        <v>16</v>
      </c>
      <c r="F465" s="4" t="s">
        <v>8</v>
      </c>
    </row>
    <row r="466" spans="1:6" ht="14.45" customHeight="1" x14ac:dyDescent="0.25">
      <c r="A466" s="3" t="s">
        <v>6</v>
      </c>
      <c r="B466" s="3" t="s">
        <v>135</v>
      </c>
      <c r="C466" s="4">
        <v>1998003183</v>
      </c>
      <c r="D466" s="23" t="s">
        <v>15</v>
      </c>
      <c r="E466" s="5" t="s">
        <v>16</v>
      </c>
      <c r="F466" s="4" t="s">
        <v>8</v>
      </c>
    </row>
    <row r="467" spans="1:6" ht="14.45" customHeight="1" x14ac:dyDescent="0.25">
      <c r="A467" s="3" t="s">
        <v>6</v>
      </c>
      <c r="B467" s="3" t="s">
        <v>135</v>
      </c>
      <c r="C467" s="4">
        <v>2006005383</v>
      </c>
      <c r="D467" s="23" t="s">
        <v>15</v>
      </c>
      <c r="E467" s="5" t="s">
        <v>16</v>
      </c>
      <c r="F467" s="4" t="s">
        <v>8</v>
      </c>
    </row>
    <row r="468" spans="1:6" ht="14.45" customHeight="1" x14ac:dyDescent="0.25">
      <c r="A468" s="3" t="s">
        <v>6</v>
      </c>
      <c r="B468" s="3" t="s">
        <v>135</v>
      </c>
      <c r="C468" s="4">
        <v>2009002547</v>
      </c>
      <c r="D468" s="23" t="s">
        <v>15</v>
      </c>
      <c r="E468" s="5" t="s">
        <v>16</v>
      </c>
      <c r="F468" s="4" t="s">
        <v>8</v>
      </c>
    </row>
    <row r="469" spans="1:6" ht="14.45" customHeight="1" x14ac:dyDescent="0.25">
      <c r="A469" s="3" t="s">
        <v>6</v>
      </c>
      <c r="B469" s="3" t="s">
        <v>135</v>
      </c>
      <c r="C469" s="4">
        <v>2009002611</v>
      </c>
      <c r="D469" s="23" t="s">
        <v>11</v>
      </c>
      <c r="E469" s="5" t="s">
        <v>16</v>
      </c>
      <c r="F469" s="4" t="s">
        <v>8</v>
      </c>
    </row>
    <row r="470" spans="1:6" ht="14.45" customHeight="1" x14ac:dyDescent="0.25">
      <c r="A470" s="3" t="s">
        <v>6</v>
      </c>
      <c r="B470" s="3" t="s">
        <v>135</v>
      </c>
      <c r="C470" s="4">
        <v>2009002865</v>
      </c>
      <c r="D470" s="23" t="s">
        <v>9</v>
      </c>
      <c r="E470" s="5" t="s">
        <v>16</v>
      </c>
      <c r="F470" s="4" t="s">
        <v>8</v>
      </c>
    </row>
    <row r="471" spans="1:6" ht="14.45" customHeight="1" x14ac:dyDescent="0.25">
      <c r="A471" s="3" t="s">
        <v>6</v>
      </c>
      <c r="B471" s="3" t="s">
        <v>135</v>
      </c>
      <c r="C471" s="4">
        <v>2010004418</v>
      </c>
      <c r="D471" s="23" t="s">
        <v>9</v>
      </c>
      <c r="E471" s="5" t="s">
        <v>16</v>
      </c>
      <c r="F471" s="4" t="s">
        <v>8</v>
      </c>
    </row>
    <row r="472" spans="1:6" ht="20.100000000000001" customHeight="1" x14ac:dyDescent="0.25">
      <c r="A472" s="3" t="s">
        <v>6</v>
      </c>
      <c r="B472" s="3" t="s">
        <v>135</v>
      </c>
      <c r="C472" s="4">
        <v>2019002019</v>
      </c>
      <c r="D472" s="23" t="s">
        <v>15</v>
      </c>
      <c r="E472" s="5" t="s">
        <v>136</v>
      </c>
      <c r="F472" s="4" t="s">
        <v>8</v>
      </c>
    </row>
    <row r="473" spans="1:6" ht="20.100000000000001" customHeight="1" x14ac:dyDescent="0.25">
      <c r="A473" s="3" t="s">
        <v>6</v>
      </c>
      <c r="B473" s="3" t="s">
        <v>135</v>
      </c>
      <c r="C473" s="4">
        <v>2019002183</v>
      </c>
      <c r="D473" s="23" t="s">
        <v>11</v>
      </c>
      <c r="E473" s="5" t="s">
        <v>136</v>
      </c>
      <c r="F473" s="4" t="s">
        <v>8</v>
      </c>
    </row>
    <row r="474" spans="1:6" ht="14.45" customHeight="1" x14ac:dyDescent="0.25">
      <c r="A474" s="3" t="s">
        <v>6</v>
      </c>
      <c r="B474" s="3" t="s">
        <v>137</v>
      </c>
      <c r="C474" s="4">
        <v>1979003718</v>
      </c>
      <c r="D474" s="23" t="s">
        <v>15</v>
      </c>
      <c r="E474" s="5" t="s">
        <v>16</v>
      </c>
      <c r="F474" s="4" t="s">
        <v>8</v>
      </c>
    </row>
    <row r="475" spans="1:6" ht="14.45" customHeight="1" x14ac:dyDescent="0.25">
      <c r="A475" s="3" t="s">
        <v>6</v>
      </c>
      <c r="B475" s="3" t="s">
        <v>137</v>
      </c>
      <c r="C475" s="4">
        <v>2001001738</v>
      </c>
      <c r="D475" s="23" t="s">
        <v>9</v>
      </c>
      <c r="E475" s="5" t="s">
        <v>12</v>
      </c>
      <c r="F475" s="4" t="s">
        <v>8</v>
      </c>
    </row>
    <row r="476" spans="1:6" ht="14.45" customHeight="1" x14ac:dyDescent="0.25">
      <c r="A476" s="3" t="s">
        <v>6</v>
      </c>
      <c r="B476" s="3" t="s">
        <v>138</v>
      </c>
      <c r="C476" s="4">
        <v>1984000683</v>
      </c>
      <c r="D476" s="23" t="s">
        <v>15</v>
      </c>
      <c r="E476" s="5" t="s">
        <v>12</v>
      </c>
      <c r="F476" s="4" t="s">
        <v>8</v>
      </c>
    </row>
    <row r="477" spans="1:6" ht="14.45" customHeight="1" x14ac:dyDescent="0.25">
      <c r="A477" s="3" t="s">
        <v>6</v>
      </c>
      <c r="B477" s="3" t="s">
        <v>139</v>
      </c>
      <c r="C477" s="4">
        <v>2007003538</v>
      </c>
      <c r="D477" s="23" t="s">
        <v>9</v>
      </c>
      <c r="E477" s="5" t="s">
        <v>12</v>
      </c>
      <c r="F477" s="4" t="s">
        <v>8</v>
      </c>
    </row>
    <row r="478" spans="1:6" ht="14.45" customHeight="1" x14ac:dyDescent="0.25">
      <c r="A478" s="3" t="s">
        <v>6</v>
      </c>
      <c r="B478" s="3" t="s">
        <v>140</v>
      </c>
      <c r="C478" s="4">
        <v>2000004229</v>
      </c>
      <c r="D478" s="23" t="s">
        <v>11</v>
      </c>
      <c r="E478" s="5" t="s">
        <v>12</v>
      </c>
      <c r="F478" s="4" t="s">
        <v>8</v>
      </c>
    </row>
    <row r="479" spans="1:6" ht="14.45" customHeight="1" x14ac:dyDescent="0.25">
      <c r="A479" s="3" t="s">
        <v>6</v>
      </c>
      <c r="B479" s="3" t="s">
        <v>141</v>
      </c>
      <c r="C479" s="4">
        <v>1994001119</v>
      </c>
      <c r="D479" s="23" t="s">
        <v>11</v>
      </c>
      <c r="E479" s="5" t="s">
        <v>12</v>
      </c>
      <c r="F479" s="4" t="s">
        <v>8</v>
      </c>
    </row>
    <row r="480" spans="1:6" ht="14.45" customHeight="1" x14ac:dyDescent="0.25">
      <c r="A480" s="3" t="s">
        <v>6</v>
      </c>
      <c r="B480" s="3" t="s">
        <v>142</v>
      </c>
      <c r="C480" s="4">
        <v>2005000892</v>
      </c>
      <c r="D480" s="23" t="s">
        <v>9</v>
      </c>
      <c r="E480" s="5" t="s">
        <v>12</v>
      </c>
      <c r="F480" s="4" t="s">
        <v>8</v>
      </c>
    </row>
    <row r="481" spans="1:6" ht="14.45" customHeight="1" x14ac:dyDescent="0.25">
      <c r="A481" s="3" t="s">
        <v>6</v>
      </c>
      <c r="B481" s="3" t="s">
        <v>142</v>
      </c>
      <c r="C481" s="4">
        <v>2006004247</v>
      </c>
      <c r="D481" s="23" t="s">
        <v>9</v>
      </c>
      <c r="E481" s="5" t="s">
        <v>12</v>
      </c>
      <c r="F481" s="4" t="s">
        <v>8</v>
      </c>
    </row>
    <row r="482" spans="1:6" ht="14.45" customHeight="1" x14ac:dyDescent="0.25">
      <c r="A482" s="3" t="s">
        <v>6</v>
      </c>
      <c r="B482" s="3" t="s">
        <v>142</v>
      </c>
      <c r="C482" s="4">
        <v>2012001629</v>
      </c>
      <c r="D482" s="23" t="s">
        <v>9</v>
      </c>
      <c r="E482" s="5" t="s">
        <v>12</v>
      </c>
      <c r="F482" s="4" t="s">
        <v>8</v>
      </c>
    </row>
    <row r="483" spans="1:6" ht="14.45" customHeight="1" x14ac:dyDescent="0.25">
      <c r="A483" s="3" t="s">
        <v>6</v>
      </c>
      <c r="B483" s="3" t="s">
        <v>142</v>
      </c>
      <c r="C483" s="4">
        <v>2012001874</v>
      </c>
      <c r="D483" s="23" t="s">
        <v>9</v>
      </c>
      <c r="E483" s="5" t="s">
        <v>12</v>
      </c>
      <c r="F483" s="4" t="s">
        <v>8</v>
      </c>
    </row>
    <row r="484" spans="1:6" ht="14.45" customHeight="1" x14ac:dyDescent="0.25">
      <c r="A484" s="3" t="s">
        <v>6</v>
      </c>
      <c r="B484" s="3" t="s">
        <v>142</v>
      </c>
      <c r="C484" s="4">
        <v>2015001883</v>
      </c>
      <c r="D484" s="23" t="s">
        <v>9</v>
      </c>
      <c r="E484" s="5" t="s">
        <v>12</v>
      </c>
      <c r="F484" s="4" t="s">
        <v>8</v>
      </c>
    </row>
    <row r="485" spans="1:6" ht="14.45" customHeight="1" x14ac:dyDescent="0.25">
      <c r="A485" s="3" t="s">
        <v>6</v>
      </c>
      <c r="B485" s="3" t="s">
        <v>143</v>
      </c>
      <c r="C485" s="4">
        <v>2006000292</v>
      </c>
      <c r="D485" s="23" t="s">
        <v>11</v>
      </c>
      <c r="E485" s="5" t="s">
        <v>16</v>
      </c>
      <c r="F485" s="4" t="s">
        <v>8</v>
      </c>
    </row>
    <row r="486" spans="1:6" ht="14.45" customHeight="1" x14ac:dyDescent="0.25">
      <c r="A486" s="3" t="s">
        <v>6</v>
      </c>
      <c r="B486" s="3" t="s">
        <v>143</v>
      </c>
      <c r="C486" s="4">
        <v>2014001065</v>
      </c>
      <c r="D486" s="23" t="s">
        <v>9</v>
      </c>
      <c r="E486" s="5" t="s">
        <v>12</v>
      </c>
      <c r="F486" s="4" t="s">
        <v>8</v>
      </c>
    </row>
    <row r="487" spans="1:6" ht="14.45" customHeight="1" x14ac:dyDescent="0.25">
      <c r="A487" s="3" t="s">
        <v>6</v>
      </c>
      <c r="B487" s="3" t="s">
        <v>143</v>
      </c>
      <c r="C487" s="4">
        <v>2016001356</v>
      </c>
      <c r="D487" s="23" t="s">
        <v>11</v>
      </c>
      <c r="E487" s="5" t="s">
        <v>12</v>
      </c>
      <c r="F487" s="4" t="s">
        <v>8</v>
      </c>
    </row>
    <row r="488" spans="1:6" ht="14.45" customHeight="1" x14ac:dyDescent="0.25">
      <c r="A488" s="3" t="s">
        <v>6</v>
      </c>
      <c r="B488" s="3" t="s">
        <v>143</v>
      </c>
      <c r="C488" s="4">
        <v>2016001429</v>
      </c>
      <c r="D488" s="23" t="s">
        <v>9</v>
      </c>
      <c r="E488" s="5" t="s">
        <v>12</v>
      </c>
      <c r="F488" s="4" t="s">
        <v>8</v>
      </c>
    </row>
    <row r="489" spans="1:6" ht="14.45" customHeight="1" x14ac:dyDescent="0.25">
      <c r="A489" s="3" t="s">
        <v>6</v>
      </c>
      <c r="B489" s="3" t="s">
        <v>144</v>
      </c>
      <c r="C489" s="4">
        <v>1995002747</v>
      </c>
      <c r="D489" s="23" t="s">
        <v>15</v>
      </c>
      <c r="E489" s="5" t="s">
        <v>16</v>
      </c>
      <c r="F489" s="4" t="s">
        <v>8</v>
      </c>
    </row>
    <row r="490" spans="1:6" ht="14.45" customHeight="1" x14ac:dyDescent="0.25">
      <c r="A490" s="3" t="s">
        <v>6</v>
      </c>
      <c r="B490" s="3" t="s">
        <v>144</v>
      </c>
      <c r="C490" s="4">
        <v>1995002811</v>
      </c>
      <c r="D490" s="23" t="s">
        <v>11</v>
      </c>
      <c r="E490" s="5" t="s">
        <v>12</v>
      </c>
      <c r="F490" s="4" t="s">
        <v>8</v>
      </c>
    </row>
    <row r="491" spans="1:6" ht="14.45" customHeight="1" x14ac:dyDescent="0.25">
      <c r="A491" s="3" t="s">
        <v>6</v>
      </c>
      <c r="B491" s="3" t="s">
        <v>144</v>
      </c>
      <c r="C491" s="4">
        <v>2011001838</v>
      </c>
      <c r="D491" s="23" t="s">
        <v>9</v>
      </c>
      <c r="E491" s="5" t="s">
        <v>12</v>
      </c>
      <c r="F491" s="4" t="s">
        <v>8</v>
      </c>
    </row>
    <row r="492" spans="1:6" ht="14.45" customHeight="1" x14ac:dyDescent="0.25">
      <c r="A492" s="3" t="s">
        <v>6</v>
      </c>
      <c r="B492" s="3" t="s">
        <v>145</v>
      </c>
      <c r="C492" s="4">
        <v>1991002483</v>
      </c>
      <c r="D492" s="23" t="s">
        <v>11</v>
      </c>
      <c r="E492" s="5" t="s">
        <v>12</v>
      </c>
      <c r="F492" s="4" t="s">
        <v>8</v>
      </c>
    </row>
    <row r="493" spans="1:6" ht="14.45" customHeight="1" x14ac:dyDescent="0.25">
      <c r="A493" s="3" t="s">
        <v>6</v>
      </c>
      <c r="B493" s="3" t="s">
        <v>146</v>
      </c>
      <c r="C493" s="4">
        <v>2002001847</v>
      </c>
      <c r="D493" s="23" t="s">
        <v>11</v>
      </c>
      <c r="E493" s="5" t="s">
        <v>12</v>
      </c>
      <c r="F493" s="4" t="s">
        <v>8</v>
      </c>
    </row>
    <row r="494" spans="1:6" ht="14.45" customHeight="1" x14ac:dyDescent="0.25">
      <c r="A494" s="3" t="s">
        <v>6</v>
      </c>
      <c r="B494" s="3" t="s">
        <v>147</v>
      </c>
      <c r="C494" s="4">
        <v>2009001265</v>
      </c>
      <c r="D494" s="23" t="s">
        <v>9</v>
      </c>
      <c r="E494" s="5" t="s">
        <v>12</v>
      </c>
      <c r="F494" s="4" t="s">
        <v>8</v>
      </c>
    </row>
    <row r="495" spans="1:6" ht="14.45" customHeight="1" x14ac:dyDescent="0.25">
      <c r="A495" s="3" t="s">
        <v>6</v>
      </c>
      <c r="B495" s="3" t="s">
        <v>148</v>
      </c>
      <c r="C495" s="4">
        <v>2009003438</v>
      </c>
      <c r="D495" s="23" t="s">
        <v>9</v>
      </c>
      <c r="E495" s="5" t="s">
        <v>12</v>
      </c>
      <c r="F495" s="4" t="s">
        <v>8</v>
      </c>
    </row>
    <row r="496" spans="1:6" ht="14.45" customHeight="1" x14ac:dyDescent="0.25">
      <c r="A496" s="3" t="s">
        <v>6</v>
      </c>
      <c r="B496" s="3" t="s">
        <v>149</v>
      </c>
      <c r="C496" s="4">
        <v>1989002056</v>
      </c>
      <c r="D496" s="23" t="s">
        <v>9</v>
      </c>
      <c r="E496" s="5" t="s">
        <v>12</v>
      </c>
      <c r="F496" s="4" t="s">
        <v>8</v>
      </c>
    </row>
    <row r="497" spans="1:6" ht="14.45" customHeight="1" x14ac:dyDescent="0.25">
      <c r="A497" s="3" t="s">
        <v>6</v>
      </c>
      <c r="B497" s="3" t="s">
        <v>149</v>
      </c>
      <c r="C497" s="4">
        <v>2014000492</v>
      </c>
      <c r="D497" s="23" t="s">
        <v>11</v>
      </c>
      <c r="E497" s="5" t="s">
        <v>12</v>
      </c>
      <c r="F497" s="4" t="s">
        <v>8</v>
      </c>
    </row>
    <row r="498" spans="1:6" ht="14.45" customHeight="1" x14ac:dyDescent="0.25">
      <c r="A498" s="3" t="s">
        <v>6</v>
      </c>
      <c r="B498" s="3" t="s">
        <v>149</v>
      </c>
      <c r="C498" s="4">
        <v>2015000356</v>
      </c>
      <c r="D498" s="23" t="s">
        <v>9</v>
      </c>
      <c r="E498" s="5" t="s">
        <v>12</v>
      </c>
      <c r="F498" s="4" t="s">
        <v>8</v>
      </c>
    </row>
    <row r="499" spans="1:6" ht="14.45" customHeight="1" x14ac:dyDescent="0.25">
      <c r="A499" s="3" t="s">
        <v>6</v>
      </c>
      <c r="B499" s="3" t="s">
        <v>149</v>
      </c>
      <c r="C499" s="4">
        <v>2016000783</v>
      </c>
      <c r="D499" s="23" t="s">
        <v>9</v>
      </c>
      <c r="E499" s="5" t="s">
        <v>12</v>
      </c>
      <c r="F499" s="4" t="s">
        <v>8</v>
      </c>
    </row>
    <row r="500" spans="1:6" ht="14.45" customHeight="1" x14ac:dyDescent="0.25">
      <c r="A500" s="3" t="s">
        <v>6</v>
      </c>
      <c r="B500" s="3" t="s">
        <v>149</v>
      </c>
      <c r="C500" s="4">
        <v>2019001918</v>
      </c>
      <c r="D500" s="23" t="s">
        <v>9</v>
      </c>
      <c r="E500" s="5" t="s">
        <v>12</v>
      </c>
      <c r="F500" s="4" t="s">
        <v>8</v>
      </c>
    </row>
    <row r="501" spans="1:6" ht="14.45" customHeight="1" x14ac:dyDescent="0.25">
      <c r="A501" s="3" t="s">
        <v>6</v>
      </c>
      <c r="B501" s="3" t="s">
        <v>150</v>
      </c>
      <c r="C501" s="4">
        <v>1993000119</v>
      </c>
      <c r="D501" s="23" t="s">
        <v>15</v>
      </c>
      <c r="E501" s="5" t="s">
        <v>16</v>
      </c>
      <c r="F501" s="4" t="s">
        <v>14</v>
      </c>
    </row>
    <row r="502" spans="1:6" ht="14.45" customHeight="1" x14ac:dyDescent="0.25">
      <c r="A502" s="3" t="s">
        <v>6</v>
      </c>
      <c r="B502" s="3" t="s">
        <v>150</v>
      </c>
      <c r="C502" s="4">
        <v>1998007618</v>
      </c>
      <c r="D502" s="23" t="s">
        <v>11</v>
      </c>
      <c r="E502" s="5" t="s">
        <v>12</v>
      </c>
      <c r="F502" s="4" t="s">
        <v>14</v>
      </c>
    </row>
    <row r="503" spans="1:6" ht="14.45" customHeight="1" x14ac:dyDescent="0.25">
      <c r="A503" s="3" t="s">
        <v>6</v>
      </c>
      <c r="B503" s="3" t="s">
        <v>150</v>
      </c>
      <c r="C503" s="4">
        <v>2018001574</v>
      </c>
      <c r="D503" s="23" t="s">
        <v>9</v>
      </c>
      <c r="E503" s="5" t="s">
        <v>12</v>
      </c>
      <c r="F503" s="4" t="s">
        <v>14</v>
      </c>
    </row>
    <row r="504" spans="1:6" ht="14.45" customHeight="1" x14ac:dyDescent="0.25">
      <c r="A504" s="3" t="s">
        <v>6</v>
      </c>
      <c r="B504" s="3" t="s">
        <v>151</v>
      </c>
      <c r="C504" s="4">
        <v>1997000792</v>
      </c>
      <c r="D504" s="23" t="s">
        <v>11</v>
      </c>
      <c r="E504" s="5" t="s">
        <v>16</v>
      </c>
      <c r="F504" s="4" t="s">
        <v>8</v>
      </c>
    </row>
    <row r="505" spans="1:6" ht="14.45" customHeight="1" x14ac:dyDescent="0.25">
      <c r="A505" s="3" t="s">
        <v>6</v>
      </c>
      <c r="B505" s="3" t="s">
        <v>151</v>
      </c>
      <c r="C505" s="4">
        <v>2006004638</v>
      </c>
      <c r="D505" s="23" t="s">
        <v>9</v>
      </c>
      <c r="E505" s="5" t="s">
        <v>12</v>
      </c>
      <c r="F505" s="4" t="s">
        <v>8</v>
      </c>
    </row>
    <row r="506" spans="1:6" ht="14.45" customHeight="1" x14ac:dyDescent="0.25">
      <c r="A506" s="3" t="s">
        <v>6</v>
      </c>
      <c r="B506" s="3" t="s">
        <v>151</v>
      </c>
      <c r="C506" s="4">
        <v>2010004183</v>
      </c>
      <c r="D506" s="23" t="s">
        <v>9</v>
      </c>
      <c r="E506" s="5" t="s">
        <v>12</v>
      </c>
      <c r="F506" s="4" t="s">
        <v>8</v>
      </c>
    </row>
    <row r="507" spans="1:6" ht="14.45" customHeight="1" x14ac:dyDescent="0.25">
      <c r="A507" s="3" t="s">
        <v>6</v>
      </c>
      <c r="B507" s="3" t="s">
        <v>151</v>
      </c>
      <c r="C507" s="4">
        <v>2011002419</v>
      </c>
      <c r="D507" s="23" t="s">
        <v>9</v>
      </c>
      <c r="E507" s="5" t="s">
        <v>10</v>
      </c>
      <c r="F507" s="4" t="s">
        <v>8</v>
      </c>
    </row>
    <row r="508" spans="1:6" ht="14.45" customHeight="1" x14ac:dyDescent="0.25">
      <c r="A508" s="3" t="s">
        <v>6</v>
      </c>
      <c r="B508" s="3" t="s">
        <v>151</v>
      </c>
      <c r="C508" s="4">
        <v>2012001238</v>
      </c>
      <c r="D508" s="23" t="s">
        <v>9</v>
      </c>
      <c r="E508" s="5" t="s">
        <v>12</v>
      </c>
      <c r="F508" s="4" t="s">
        <v>8</v>
      </c>
    </row>
    <row r="509" spans="1:6" ht="14.45" customHeight="1" x14ac:dyDescent="0.25">
      <c r="A509" s="3" t="s">
        <v>6</v>
      </c>
      <c r="B509" s="3" t="s">
        <v>151</v>
      </c>
      <c r="C509" s="4">
        <v>2021003329</v>
      </c>
      <c r="D509" s="23" t="s">
        <v>9</v>
      </c>
      <c r="E509" s="5" t="s">
        <v>12</v>
      </c>
      <c r="F509" s="4" t="s">
        <v>8</v>
      </c>
    </row>
    <row r="510" spans="1:6" ht="14.45" customHeight="1" x14ac:dyDescent="0.25">
      <c r="A510" s="3" t="s">
        <v>6</v>
      </c>
      <c r="B510" s="3" t="s">
        <v>151</v>
      </c>
      <c r="C510" s="4">
        <v>2022000374</v>
      </c>
      <c r="D510" s="23" t="s">
        <v>9</v>
      </c>
      <c r="E510" s="5" t="s">
        <v>12</v>
      </c>
      <c r="F510" s="4" t="s">
        <v>8</v>
      </c>
    </row>
    <row r="511" spans="1:6" ht="14.45" customHeight="1" x14ac:dyDescent="0.25">
      <c r="A511" s="3" t="s">
        <v>6</v>
      </c>
      <c r="B511" s="3" t="s">
        <v>151</v>
      </c>
      <c r="C511" s="4">
        <v>2022000919</v>
      </c>
      <c r="D511" s="23" t="s">
        <v>9</v>
      </c>
      <c r="E511" s="5" t="s">
        <v>12</v>
      </c>
      <c r="F511" s="4" t="s">
        <v>8</v>
      </c>
    </row>
    <row r="512" spans="1:6" ht="14.45" customHeight="1" x14ac:dyDescent="0.25">
      <c r="A512" s="3" t="s">
        <v>6</v>
      </c>
      <c r="B512" s="3" t="s">
        <v>151</v>
      </c>
      <c r="C512" s="4">
        <v>2022002156</v>
      </c>
      <c r="D512" s="23" t="s">
        <v>9</v>
      </c>
      <c r="E512" s="5" t="s">
        <v>12</v>
      </c>
      <c r="F512" s="4" t="s">
        <v>8</v>
      </c>
    </row>
    <row r="513" spans="1:6" ht="14.45" customHeight="1" x14ac:dyDescent="0.25">
      <c r="A513" s="3" t="s">
        <v>6</v>
      </c>
      <c r="B513" s="3" t="s">
        <v>152</v>
      </c>
      <c r="C513" s="4">
        <v>1998004783</v>
      </c>
      <c r="D513" s="23" t="s">
        <v>11</v>
      </c>
      <c r="E513" s="5" t="s">
        <v>12</v>
      </c>
      <c r="F513" s="4" t="s">
        <v>8</v>
      </c>
    </row>
    <row r="514" spans="1:6" ht="14.45" customHeight="1" x14ac:dyDescent="0.25">
      <c r="A514" s="3" t="s">
        <v>6</v>
      </c>
      <c r="B514" s="3" t="s">
        <v>153</v>
      </c>
      <c r="C514" s="4">
        <v>1983000329</v>
      </c>
      <c r="D514" s="23" t="s">
        <v>9</v>
      </c>
      <c r="E514" s="5" t="s">
        <v>12</v>
      </c>
      <c r="F514" s="4" t="s">
        <v>8</v>
      </c>
    </row>
    <row r="515" spans="1:6" ht="14.45" customHeight="1" x14ac:dyDescent="0.25">
      <c r="A515" s="3" t="s">
        <v>6</v>
      </c>
      <c r="B515" s="3" t="s">
        <v>153</v>
      </c>
      <c r="C515" s="4">
        <v>1987000838</v>
      </c>
      <c r="D515" s="23" t="s">
        <v>15</v>
      </c>
      <c r="E515" s="5" t="s">
        <v>16</v>
      </c>
      <c r="F515" s="4" t="s">
        <v>8</v>
      </c>
    </row>
    <row r="516" spans="1:6" ht="14.45" customHeight="1" x14ac:dyDescent="0.25">
      <c r="A516" s="3" t="s">
        <v>6</v>
      </c>
      <c r="B516" s="3" t="s">
        <v>153</v>
      </c>
      <c r="C516" s="4">
        <v>1987001011</v>
      </c>
      <c r="D516" s="23" t="s">
        <v>15</v>
      </c>
      <c r="E516" s="5" t="s">
        <v>16</v>
      </c>
      <c r="F516" s="4" t="s">
        <v>8</v>
      </c>
    </row>
    <row r="517" spans="1:6" ht="14.45" customHeight="1" x14ac:dyDescent="0.25">
      <c r="A517" s="3" t="s">
        <v>6</v>
      </c>
      <c r="B517" s="3" t="s">
        <v>153</v>
      </c>
      <c r="C517" s="4">
        <v>1987001192</v>
      </c>
      <c r="D517" s="23" t="s">
        <v>15</v>
      </c>
      <c r="E517" s="5" t="s">
        <v>16</v>
      </c>
      <c r="F517" s="4" t="s">
        <v>8</v>
      </c>
    </row>
    <row r="518" spans="1:6" ht="14.45" customHeight="1" x14ac:dyDescent="0.25">
      <c r="A518" s="3" t="s">
        <v>6</v>
      </c>
      <c r="B518" s="3" t="s">
        <v>153</v>
      </c>
      <c r="C518" s="4">
        <v>1987001265</v>
      </c>
      <c r="D518" s="23" t="s">
        <v>15</v>
      </c>
      <c r="E518" s="5" t="s">
        <v>16</v>
      </c>
      <c r="F518" s="4" t="s">
        <v>8</v>
      </c>
    </row>
    <row r="519" spans="1:6" ht="14.45" customHeight="1" x14ac:dyDescent="0.25">
      <c r="A519" s="3" t="s">
        <v>6</v>
      </c>
      <c r="B519" s="3" t="s">
        <v>153</v>
      </c>
      <c r="C519" s="4">
        <v>1987001419</v>
      </c>
      <c r="D519" s="23" t="s">
        <v>11</v>
      </c>
      <c r="E519" s="5" t="s">
        <v>12</v>
      </c>
      <c r="F519" s="4" t="s">
        <v>8</v>
      </c>
    </row>
    <row r="520" spans="1:6" ht="14.45" customHeight="1" x14ac:dyDescent="0.25">
      <c r="A520" s="3" t="s">
        <v>6</v>
      </c>
      <c r="B520" s="3" t="s">
        <v>153</v>
      </c>
      <c r="C520" s="4">
        <v>1987001811</v>
      </c>
      <c r="D520" s="23" t="s">
        <v>15</v>
      </c>
      <c r="E520" s="5" t="s">
        <v>16</v>
      </c>
      <c r="F520" s="4" t="s">
        <v>8</v>
      </c>
    </row>
    <row r="521" spans="1:6" ht="14.45" customHeight="1" x14ac:dyDescent="0.25">
      <c r="A521" s="3" t="s">
        <v>6</v>
      </c>
      <c r="B521" s="3" t="s">
        <v>153</v>
      </c>
      <c r="C521" s="4">
        <v>1988002338</v>
      </c>
      <c r="D521" s="23" t="s">
        <v>15</v>
      </c>
      <c r="E521" s="5" t="s">
        <v>16</v>
      </c>
      <c r="F521" s="4" t="s">
        <v>8</v>
      </c>
    </row>
    <row r="522" spans="1:6" ht="14.45" customHeight="1" x14ac:dyDescent="0.25">
      <c r="A522" s="3" t="s">
        <v>6</v>
      </c>
      <c r="B522" s="3" t="s">
        <v>153</v>
      </c>
      <c r="C522" s="4">
        <v>1988002656</v>
      </c>
      <c r="D522" s="23" t="s">
        <v>15</v>
      </c>
      <c r="E522" s="5" t="s">
        <v>16</v>
      </c>
      <c r="F522" s="4" t="s">
        <v>8</v>
      </c>
    </row>
    <row r="523" spans="1:6" ht="14.45" customHeight="1" x14ac:dyDescent="0.25">
      <c r="A523" s="3" t="s">
        <v>6</v>
      </c>
      <c r="B523" s="3" t="s">
        <v>153</v>
      </c>
      <c r="C523" s="4">
        <v>1989000592</v>
      </c>
      <c r="D523" s="23" t="s">
        <v>15</v>
      </c>
      <c r="E523" s="5" t="s">
        <v>16</v>
      </c>
      <c r="F523" s="4" t="s">
        <v>8</v>
      </c>
    </row>
    <row r="524" spans="1:6" ht="14.45" customHeight="1" x14ac:dyDescent="0.25">
      <c r="A524" s="3" t="s">
        <v>6</v>
      </c>
      <c r="B524" s="3" t="s">
        <v>153</v>
      </c>
      <c r="C524" s="4">
        <v>1989000665</v>
      </c>
      <c r="D524" s="23" t="s">
        <v>15</v>
      </c>
      <c r="E524" s="5" t="s">
        <v>16</v>
      </c>
      <c r="F524" s="4" t="s">
        <v>8</v>
      </c>
    </row>
    <row r="525" spans="1:6" ht="14.45" customHeight="1" x14ac:dyDescent="0.25">
      <c r="A525" s="3" t="s">
        <v>6</v>
      </c>
      <c r="B525" s="3" t="s">
        <v>153</v>
      </c>
      <c r="C525" s="4">
        <v>1990001947</v>
      </c>
      <c r="D525" s="23" t="s">
        <v>11</v>
      </c>
      <c r="E525" s="5" t="s">
        <v>12</v>
      </c>
      <c r="F525" s="4" t="s">
        <v>8</v>
      </c>
    </row>
    <row r="526" spans="1:6" ht="14.45" customHeight="1" x14ac:dyDescent="0.25">
      <c r="A526" s="3" t="s">
        <v>6</v>
      </c>
      <c r="B526" s="3" t="s">
        <v>153</v>
      </c>
      <c r="C526" s="4">
        <v>1991001347</v>
      </c>
      <c r="D526" s="23" t="s">
        <v>11</v>
      </c>
      <c r="E526" s="5" t="s">
        <v>12</v>
      </c>
      <c r="F526" s="4" t="s">
        <v>8</v>
      </c>
    </row>
    <row r="527" spans="1:6" ht="14.45" customHeight="1" x14ac:dyDescent="0.25">
      <c r="A527" s="3" t="s">
        <v>6</v>
      </c>
      <c r="B527" s="3" t="s">
        <v>153</v>
      </c>
      <c r="C527" s="4">
        <v>1993001565</v>
      </c>
      <c r="D527" s="23" t="s">
        <v>11</v>
      </c>
      <c r="E527" s="5" t="s">
        <v>12</v>
      </c>
      <c r="F527" s="4" t="s">
        <v>8</v>
      </c>
    </row>
    <row r="528" spans="1:6" ht="14.45" customHeight="1" x14ac:dyDescent="0.25">
      <c r="A528" s="3" t="s">
        <v>6</v>
      </c>
      <c r="B528" s="3" t="s">
        <v>153</v>
      </c>
      <c r="C528" s="4">
        <v>1993002911</v>
      </c>
      <c r="D528" s="23" t="s">
        <v>11</v>
      </c>
      <c r="E528" s="5" t="s">
        <v>16</v>
      </c>
      <c r="F528" s="4" t="s">
        <v>8</v>
      </c>
    </row>
    <row r="529" spans="1:6" ht="14.45" customHeight="1" x14ac:dyDescent="0.25">
      <c r="A529" s="3" t="s">
        <v>6</v>
      </c>
      <c r="B529" s="3" t="s">
        <v>153</v>
      </c>
      <c r="C529" s="4">
        <v>1994004274</v>
      </c>
      <c r="D529" s="23" t="s">
        <v>15</v>
      </c>
      <c r="E529" s="5" t="s">
        <v>10</v>
      </c>
      <c r="F529" s="4" t="s">
        <v>8</v>
      </c>
    </row>
    <row r="530" spans="1:6" ht="14.45" customHeight="1" x14ac:dyDescent="0.25">
      <c r="A530" s="3" t="s">
        <v>6</v>
      </c>
      <c r="B530" s="3" t="s">
        <v>153</v>
      </c>
      <c r="C530" s="4">
        <v>1995000256</v>
      </c>
      <c r="D530" s="23" t="s">
        <v>11</v>
      </c>
      <c r="E530" s="5" t="s">
        <v>16</v>
      </c>
      <c r="F530" s="4" t="s">
        <v>8</v>
      </c>
    </row>
    <row r="531" spans="1:6" ht="14.45" customHeight="1" x14ac:dyDescent="0.25">
      <c r="A531" s="3" t="s">
        <v>6</v>
      </c>
      <c r="B531" s="3" t="s">
        <v>153</v>
      </c>
      <c r="C531" s="4">
        <v>1995000418</v>
      </c>
      <c r="D531" s="23" t="s">
        <v>11</v>
      </c>
      <c r="E531" s="5" t="s">
        <v>12</v>
      </c>
      <c r="F531" s="4" t="s">
        <v>8</v>
      </c>
    </row>
    <row r="532" spans="1:6" ht="14.45" customHeight="1" x14ac:dyDescent="0.25">
      <c r="A532" s="3" t="s">
        <v>6</v>
      </c>
      <c r="B532" s="3" t="s">
        <v>153</v>
      </c>
      <c r="C532" s="4">
        <v>1995000892</v>
      </c>
      <c r="D532" s="23" t="s">
        <v>11</v>
      </c>
      <c r="E532" s="5" t="s">
        <v>12</v>
      </c>
      <c r="F532" s="4" t="s">
        <v>8</v>
      </c>
    </row>
    <row r="533" spans="1:6" ht="14.45" customHeight="1" x14ac:dyDescent="0.25">
      <c r="A533" s="3" t="s">
        <v>6</v>
      </c>
      <c r="B533" s="3" t="s">
        <v>153</v>
      </c>
      <c r="C533" s="4">
        <v>1996002538</v>
      </c>
      <c r="D533" s="23" t="s">
        <v>9</v>
      </c>
      <c r="E533" s="5" t="s">
        <v>12</v>
      </c>
      <c r="F533" s="4" t="s">
        <v>8</v>
      </c>
    </row>
    <row r="534" spans="1:6" ht="14.45" customHeight="1" x14ac:dyDescent="0.25">
      <c r="A534" s="3" t="s">
        <v>6</v>
      </c>
      <c r="B534" s="3" t="s">
        <v>153</v>
      </c>
      <c r="C534" s="4">
        <v>1996003811</v>
      </c>
      <c r="D534" s="23" t="s">
        <v>11</v>
      </c>
      <c r="E534" s="5" t="s">
        <v>12</v>
      </c>
      <c r="F534" s="4" t="s">
        <v>8</v>
      </c>
    </row>
    <row r="535" spans="1:6" ht="14.45" customHeight="1" x14ac:dyDescent="0.25">
      <c r="A535" s="3" t="s">
        <v>6</v>
      </c>
      <c r="B535" s="3" t="s">
        <v>153</v>
      </c>
      <c r="C535" s="4">
        <v>1996004956</v>
      </c>
      <c r="D535" s="23" t="s">
        <v>11</v>
      </c>
      <c r="E535" s="5" t="s">
        <v>16</v>
      </c>
      <c r="F535" s="4" t="s">
        <v>8</v>
      </c>
    </row>
    <row r="536" spans="1:6" ht="14.45" customHeight="1" x14ac:dyDescent="0.25">
      <c r="A536" s="3" t="s">
        <v>6</v>
      </c>
      <c r="B536" s="3" t="s">
        <v>153</v>
      </c>
      <c r="C536" s="4">
        <v>1997001111</v>
      </c>
      <c r="D536" s="23" t="s">
        <v>11</v>
      </c>
      <c r="E536" s="5" t="s">
        <v>12</v>
      </c>
      <c r="F536" s="4" t="s">
        <v>8</v>
      </c>
    </row>
    <row r="537" spans="1:6" ht="14.45" customHeight="1" x14ac:dyDescent="0.25">
      <c r="A537" s="3" t="s">
        <v>6</v>
      </c>
      <c r="B537" s="3" t="s">
        <v>153</v>
      </c>
      <c r="C537" s="4">
        <v>1997001683</v>
      </c>
      <c r="D537" s="23" t="s">
        <v>11</v>
      </c>
      <c r="E537" s="5" t="s">
        <v>16</v>
      </c>
      <c r="F537" s="4" t="s">
        <v>8</v>
      </c>
    </row>
    <row r="538" spans="1:6" ht="14.45" customHeight="1" x14ac:dyDescent="0.25">
      <c r="A538" s="3" t="s">
        <v>6</v>
      </c>
      <c r="B538" s="3" t="s">
        <v>153</v>
      </c>
      <c r="C538" s="4">
        <v>1998003418</v>
      </c>
      <c r="D538" s="23" t="s">
        <v>11</v>
      </c>
      <c r="E538" s="5" t="s">
        <v>12</v>
      </c>
      <c r="F538" s="4" t="s">
        <v>8</v>
      </c>
    </row>
    <row r="539" spans="1:6" ht="14.45" customHeight="1" x14ac:dyDescent="0.25">
      <c r="A539" s="3" t="s">
        <v>6</v>
      </c>
      <c r="B539" s="3" t="s">
        <v>153</v>
      </c>
      <c r="C539" s="4">
        <v>1998003892</v>
      </c>
      <c r="D539" s="23" t="s">
        <v>9</v>
      </c>
      <c r="E539" s="5" t="s">
        <v>12</v>
      </c>
      <c r="F539" s="4" t="s">
        <v>8</v>
      </c>
    </row>
    <row r="540" spans="1:6" ht="14.45" customHeight="1" x14ac:dyDescent="0.25">
      <c r="A540" s="3" t="s">
        <v>6</v>
      </c>
      <c r="B540" s="3" t="s">
        <v>153</v>
      </c>
      <c r="C540" s="4">
        <v>1998004392</v>
      </c>
      <c r="D540" s="23" t="s">
        <v>11</v>
      </c>
      <c r="E540" s="5" t="s">
        <v>16</v>
      </c>
      <c r="F540" s="4" t="s">
        <v>8</v>
      </c>
    </row>
    <row r="541" spans="1:6" ht="14.45" customHeight="1" x14ac:dyDescent="0.25">
      <c r="A541" s="3" t="s">
        <v>6</v>
      </c>
      <c r="B541" s="3" t="s">
        <v>153</v>
      </c>
      <c r="C541" s="4">
        <v>1998005747</v>
      </c>
      <c r="D541" s="23" t="s">
        <v>9</v>
      </c>
      <c r="E541" s="5" t="s">
        <v>12</v>
      </c>
      <c r="F541" s="4" t="s">
        <v>8</v>
      </c>
    </row>
    <row r="542" spans="1:6" ht="14.45" customHeight="1" x14ac:dyDescent="0.25">
      <c r="A542" s="3" t="s">
        <v>6</v>
      </c>
      <c r="B542" s="3" t="s">
        <v>153</v>
      </c>
      <c r="C542" s="4">
        <v>1999000218</v>
      </c>
      <c r="D542" s="23" t="s">
        <v>11</v>
      </c>
      <c r="E542" s="5" t="s">
        <v>12</v>
      </c>
      <c r="F542" s="4" t="s">
        <v>8</v>
      </c>
    </row>
    <row r="543" spans="1:6" ht="14.45" customHeight="1" x14ac:dyDescent="0.25">
      <c r="A543" s="3" t="s">
        <v>6</v>
      </c>
      <c r="B543" s="3" t="s">
        <v>153</v>
      </c>
      <c r="C543" s="4">
        <v>1999001419</v>
      </c>
      <c r="D543" s="23" t="s">
        <v>9</v>
      </c>
      <c r="E543" s="5" t="s">
        <v>12</v>
      </c>
      <c r="F543" s="4" t="s">
        <v>8</v>
      </c>
    </row>
    <row r="544" spans="1:6" ht="14.45" customHeight="1" x14ac:dyDescent="0.25">
      <c r="A544" s="3" t="s">
        <v>6</v>
      </c>
      <c r="B544" s="3" t="s">
        <v>153</v>
      </c>
      <c r="C544" s="4">
        <v>1999001818</v>
      </c>
      <c r="D544" s="23" t="s">
        <v>11</v>
      </c>
      <c r="E544" s="5" t="s">
        <v>12</v>
      </c>
      <c r="F544" s="4" t="s">
        <v>8</v>
      </c>
    </row>
    <row r="545" spans="1:6" ht="14.45" customHeight="1" x14ac:dyDescent="0.25">
      <c r="A545" s="3" t="s">
        <v>6</v>
      </c>
      <c r="B545" s="3" t="s">
        <v>153</v>
      </c>
      <c r="C545" s="4">
        <v>2000003192</v>
      </c>
      <c r="D545" s="23" t="s">
        <v>9</v>
      </c>
      <c r="E545" s="5" t="s">
        <v>12</v>
      </c>
      <c r="F545" s="4" t="s">
        <v>8</v>
      </c>
    </row>
    <row r="546" spans="1:6" ht="14.45" customHeight="1" x14ac:dyDescent="0.25">
      <c r="A546" s="3" t="s">
        <v>6</v>
      </c>
      <c r="B546" s="3" t="s">
        <v>153</v>
      </c>
      <c r="C546" s="4">
        <v>2000004083</v>
      </c>
      <c r="D546" s="23" t="s">
        <v>9</v>
      </c>
      <c r="E546" s="5" t="s">
        <v>12</v>
      </c>
      <c r="F546" s="4" t="s">
        <v>8</v>
      </c>
    </row>
    <row r="547" spans="1:6" ht="14.45" customHeight="1" x14ac:dyDescent="0.25">
      <c r="A547" s="3" t="s">
        <v>6</v>
      </c>
      <c r="B547" s="3" t="s">
        <v>153</v>
      </c>
      <c r="C547" s="4">
        <v>2000007211</v>
      </c>
      <c r="D547" s="23" t="s">
        <v>9</v>
      </c>
      <c r="E547" s="5" t="s">
        <v>12</v>
      </c>
      <c r="F547" s="4" t="s">
        <v>8</v>
      </c>
    </row>
    <row r="548" spans="1:6" ht="14.45" customHeight="1" x14ac:dyDescent="0.25">
      <c r="A548" s="3" t="s">
        <v>6</v>
      </c>
      <c r="B548" s="3" t="s">
        <v>153</v>
      </c>
      <c r="C548" s="4">
        <v>2001000138</v>
      </c>
      <c r="D548" s="23" t="s">
        <v>9</v>
      </c>
      <c r="E548" s="5" t="s">
        <v>12</v>
      </c>
      <c r="F548" s="4" t="s">
        <v>8</v>
      </c>
    </row>
    <row r="549" spans="1:6" ht="14.45" customHeight="1" x14ac:dyDescent="0.25">
      <c r="A549" s="3" t="s">
        <v>6</v>
      </c>
      <c r="B549" s="3" t="s">
        <v>153</v>
      </c>
      <c r="C549" s="4">
        <v>2001000383</v>
      </c>
      <c r="D549" s="23" t="s">
        <v>9</v>
      </c>
      <c r="E549" s="5" t="s">
        <v>12</v>
      </c>
      <c r="F549" s="4" t="s">
        <v>8</v>
      </c>
    </row>
    <row r="550" spans="1:6" ht="14.45" customHeight="1" x14ac:dyDescent="0.25">
      <c r="A550" s="3" t="s">
        <v>6</v>
      </c>
      <c r="B550" s="3" t="s">
        <v>153</v>
      </c>
      <c r="C550" s="4">
        <v>2002001618</v>
      </c>
      <c r="D550" s="23" t="s">
        <v>9</v>
      </c>
      <c r="E550" s="5" t="s">
        <v>12</v>
      </c>
      <c r="F550" s="4" t="s">
        <v>8</v>
      </c>
    </row>
    <row r="551" spans="1:6" ht="14.45" customHeight="1" x14ac:dyDescent="0.25">
      <c r="A551" s="3" t="s">
        <v>6</v>
      </c>
      <c r="B551" s="3" t="s">
        <v>153</v>
      </c>
      <c r="C551" s="4">
        <v>2003000119</v>
      </c>
      <c r="D551" s="23" t="s">
        <v>15</v>
      </c>
      <c r="E551" s="5" t="s">
        <v>16</v>
      </c>
      <c r="F551" s="4" t="s">
        <v>8</v>
      </c>
    </row>
    <row r="552" spans="1:6" ht="14.45" customHeight="1" x14ac:dyDescent="0.25">
      <c r="A552" s="3" t="s">
        <v>6</v>
      </c>
      <c r="B552" s="3" t="s">
        <v>153</v>
      </c>
      <c r="C552" s="4">
        <v>2003001174</v>
      </c>
      <c r="D552" s="23" t="s">
        <v>9</v>
      </c>
      <c r="E552" s="5" t="s">
        <v>12</v>
      </c>
      <c r="F552" s="4" t="s">
        <v>8</v>
      </c>
    </row>
    <row r="553" spans="1:6" ht="14.45" customHeight="1" x14ac:dyDescent="0.25">
      <c r="A553" s="3" t="s">
        <v>6</v>
      </c>
      <c r="B553" s="3" t="s">
        <v>153</v>
      </c>
      <c r="C553" s="4">
        <v>2003001247</v>
      </c>
      <c r="D553" s="23" t="s">
        <v>15</v>
      </c>
      <c r="E553" s="5" t="s">
        <v>16</v>
      </c>
      <c r="F553" s="4" t="s">
        <v>8</v>
      </c>
    </row>
    <row r="554" spans="1:6" ht="14.45" customHeight="1" x14ac:dyDescent="0.25">
      <c r="A554" s="3" t="s">
        <v>6</v>
      </c>
      <c r="B554" s="3" t="s">
        <v>153</v>
      </c>
      <c r="C554" s="4">
        <v>2004000392</v>
      </c>
      <c r="D554" s="23" t="s">
        <v>11</v>
      </c>
      <c r="E554" s="5" t="s">
        <v>12</v>
      </c>
      <c r="F554" s="4" t="s">
        <v>8</v>
      </c>
    </row>
    <row r="555" spans="1:6" ht="14.45" customHeight="1" x14ac:dyDescent="0.25">
      <c r="A555" s="3" t="s">
        <v>6</v>
      </c>
      <c r="B555" s="3" t="s">
        <v>153</v>
      </c>
      <c r="C555" s="4">
        <v>2004000465</v>
      </c>
      <c r="D555" s="23" t="s">
        <v>11</v>
      </c>
      <c r="E555" s="5" t="s">
        <v>12</v>
      </c>
      <c r="F555" s="4" t="s">
        <v>8</v>
      </c>
    </row>
    <row r="556" spans="1:6" ht="14.45" customHeight="1" x14ac:dyDescent="0.25">
      <c r="A556" s="3" t="s">
        <v>6</v>
      </c>
      <c r="B556" s="3" t="s">
        <v>153</v>
      </c>
      <c r="C556" s="4">
        <v>2004000538</v>
      </c>
      <c r="D556" s="23" t="s">
        <v>11</v>
      </c>
      <c r="E556" s="5" t="s">
        <v>12</v>
      </c>
      <c r="F556" s="4" t="s">
        <v>8</v>
      </c>
    </row>
    <row r="557" spans="1:6" ht="14.45" customHeight="1" x14ac:dyDescent="0.25">
      <c r="A557" s="3" t="s">
        <v>6</v>
      </c>
      <c r="B557" s="3" t="s">
        <v>153</v>
      </c>
      <c r="C557" s="4">
        <v>2004001518</v>
      </c>
      <c r="D557" s="23" t="s">
        <v>9</v>
      </c>
      <c r="E557" s="5" t="s">
        <v>12</v>
      </c>
      <c r="F557" s="4" t="s">
        <v>8</v>
      </c>
    </row>
    <row r="558" spans="1:6" ht="14.45" customHeight="1" x14ac:dyDescent="0.25">
      <c r="A558" s="3" t="s">
        <v>6</v>
      </c>
      <c r="B558" s="3" t="s">
        <v>153</v>
      </c>
      <c r="C558" s="4">
        <v>2004003138</v>
      </c>
      <c r="D558" s="23" t="s">
        <v>15</v>
      </c>
      <c r="E558" s="5" t="s">
        <v>12</v>
      </c>
      <c r="F558" s="4" t="s">
        <v>8</v>
      </c>
    </row>
    <row r="559" spans="1:6" ht="14.45" customHeight="1" x14ac:dyDescent="0.25">
      <c r="A559" s="3" t="s">
        <v>6</v>
      </c>
      <c r="B559" s="3" t="s">
        <v>153</v>
      </c>
      <c r="C559" s="4">
        <v>2005001074</v>
      </c>
      <c r="D559" s="23" t="s">
        <v>15</v>
      </c>
      <c r="E559" s="5" t="s">
        <v>16</v>
      </c>
      <c r="F559" s="4" t="s">
        <v>8</v>
      </c>
    </row>
    <row r="560" spans="1:6" ht="14.45" customHeight="1" x14ac:dyDescent="0.25">
      <c r="A560" s="3" t="s">
        <v>6</v>
      </c>
      <c r="B560" s="3" t="s">
        <v>153</v>
      </c>
      <c r="C560" s="4">
        <v>2005001392</v>
      </c>
      <c r="D560" s="23" t="s">
        <v>11</v>
      </c>
      <c r="E560" s="5" t="s">
        <v>12</v>
      </c>
      <c r="F560" s="4" t="s">
        <v>8</v>
      </c>
    </row>
    <row r="561" spans="1:6" ht="14.45" customHeight="1" x14ac:dyDescent="0.25">
      <c r="A561" s="3" t="s">
        <v>6</v>
      </c>
      <c r="B561" s="3" t="s">
        <v>153</v>
      </c>
      <c r="C561" s="4">
        <v>2005004065</v>
      </c>
      <c r="D561" s="23" t="s">
        <v>9</v>
      </c>
      <c r="E561" s="5" t="s">
        <v>12</v>
      </c>
      <c r="F561" s="4" t="s">
        <v>8</v>
      </c>
    </row>
    <row r="562" spans="1:6" ht="14.45" customHeight="1" x14ac:dyDescent="0.25">
      <c r="A562" s="3" t="s">
        <v>6</v>
      </c>
      <c r="B562" s="3" t="s">
        <v>153</v>
      </c>
      <c r="C562" s="4">
        <v>2005004138</v>
      </c>
      <c r="D562" s="23" t="s">
        <v>9</v>
      </c>
      <c r="E562" s="5" t="s">
        <v>12</v>
      </c>
      <c r="F562" s="4" t="s">
        <v>8</v>
      </c>
    </row>
    <row r="563" spans="1:6" ht="14.45" customHeight="1" x14ac:dyDescent="0.25">
      <c r="A563" s="3" t="s">
        <v>6</v>
      </c>
      <c r="B563" s="3" t="s">
        <v>153</v>
      </c>
      <c r="C563" s="4">
        <v>2005004383</v>
      </c>
      <c r="D563" s="23" t="s">
        <v>11</v>
      </c>
      <c r="E563" s="5" t="s">
        <v>12</v>
      </c>
      <c r="F563" s="4" t="s">
        <v>8</v>
      </c>
    </row>
    <row r="564" spans="1:6" ht="14.45" customHeight="1" x14ac:dyDescent="0.25">
      <c r="A564" s="3" t="s">
        <v>6</v>
      </c>
      <c r="B564" s="3" t="s">
        <v>153</v>
      </c>
      <c r="C564" s="4">
        <v>2005004456</v>
      </c>
      <c r="D564" s="23" t="s">
        <v>11</v>
      </c>
      <c r="E564" s="5" t="s">
        <v>12</v>
      </c>
      <c r="F564" s="4" t="s">
        <v>8</v>
      </c>
    </row>
    <row r="565" spans="1:6" ht="14.45" customHeight="1" x14ac:dyDescent="0.25">
      <c r="A565" s="3" t="s">
        <v>6</v>
      </c>
      <c r="B565" s="3" t="s">
        <v>153</v>
      </c>
      <c r="C565" s="4">
        <v>2005005665</v>
      </c>
      <c r="D565" s="23" t="s">
        <v>9</v>
      </c>
      <c r="E565" s="5" t="s">
        <v>12</v>
      </c>
      <c r="F565" s="4" t="s">
        <v>8</v>
      </c>
    </row>
    <row r="566" spans="1:6" ht="14.45" customHeight="1" x14ac:dyDescent="0.25">
      <c r="A566" s="3" t="s">
        <v>6</v>
      </c>
      <c r="B566" s="3" t="s">
        <v>153</v>
      </c>
      <c r="C566" s="4">
        <v>2005006092</v>
      </c>
      <c r="D566" s="23" t="s">
        <v>9</v>
      </c>
      <c r="E566" s="5" t="s">
        <v>12</v>
      </c>
      <c r="F566" s="4" t="s">
        <v>8</v>
      </c>
    </row>
    <row r="567" spans="1:6" ht="14.45" customHeight="1" x14ac:dyDescent="0.25">
      <c r="A567" s="3" t="s">
        <v>6</v>
      </c>
      <c r="B567" s="3" t="s">
        <v>153</v>
      </c>
      <c r="C567" s="4">
        <v>2006003038</v>
      </c>
      <c r="D567" s="23" t="s">
        <v>9</v>
      </c>
      <c r="E567" s="5" t="s">
        <v>12</v>
      </c>
      <c r="F567" s="4" t="s">
        <v>8</v>
      </c>
    </row>
    <row r="568" spans="1:6" ht="14.45" customHeight="1" x14ac:dyDescent="0.25">
      <c r="A568" s="3" t="s">
        <v>6</v>
      </c>
      <c r="B568" s="3" t="s">
        <v>153</v>
      </c>
      <c r="C568" s="4">
        <v>2007002711</v>
      </c>
      <c r="D568" s="23" t="s">
        <v>11</v>
      </c>
      <c r="E568" s="5" t="s">
        <v>16</v>
      </c>
      <c r="F568" s="4" t="s">
        <v>8</v>
      </c>
    </row>
    <row r="569" spans="1:6" ht="14.45" customHeight="1" x14ac:dyDescent="0.25">
      <c r="A569" s="3" t="s">
        <v>6</v>
      </c>
      <c r="B569" s="3" t="s">
        <v>153</v>
      </c>
      <c r="C569" s="4">
        <v>2008000265</v>
      </c>
      <c r="D569" s="23" t="s">
        <v>9</v>
      </c>
      <c r="E569" s="5" t="s">
        <v>12</v>
      </c>
      <c r="F569" s="4" t="s">
        <v>8</v>
      </c>
    </row>
    <row r="570" spans="1:6" ht="14.45" customHeight="1" x14ac:dyDescent="0.25">
      <c r="A570" s="3" t="s">
        <v>6</v>
      </c>
      <c r="B570" s="3" t="s">
        <v>153</v>
      </c>
      <c r="C570" s="4">
        <v>2008001156</v>
      </c>
      <c r="D570" s="23" t="s">
        <v>9</v>
      </c>
      <c r="E570" s="5" t="s">
        <v>12</v>
      </c>
      <c r="F570" s="4" t="s">
        <v>8</v>
      </c>
    </row>
    <row r="571" spans="1:6" ht="14.45" customHeight="1" x14ac:dyDescent="0.25">
      <c r="A571" s="3" t="s">
        <v>6</v>
      </c>
      <c r="B571" s="3" t="s">
        <v>153</v>
      </c>
      <c r="C571" s="4">
        <v>2008001318</v>
      </c>
      <c r="D571" s="23" t="s">
        <v>9</v>
      </c>
      <c r="E571" s="5" t="s">
        <v>12</v>
      </c>
      <c r="F571" s="4" t="s">
        <v>8</v>
      </c>
    </row>
    <row r="572" spans="1:6" ht="14.45" customHeight="1" x14ac:dyDescent="0.25">
      <c r="A572" s="3" t="s">
        <v>6</v>
      </c>
      <c r="B572" s="3" t="s">
        <v>153</v>
      </c>
      <c r="C572" s="4">
        <v>2008002438</v>
      </c>
      <c r="D572" s="23" t="s">
        <v>11</v>
      </c>
      <c r="E572" s="5" t="s">
        <v>12</v>
      </c>
      <c r="F572" s="4" t="s">
        <v>8</v>
      </c>
    </row>
    <row r="573" spans="1:6" ht="14.45" customHeight="1" x14ac:dyDescent="0.25">
      <c r="A573" s="3" t="s">
        <v>6</v>
      </c>
      <c r="B573" s="3" t="s">
        <v>153</v>
      </c>
      <c r="C573" s="4">
        <v>2008003329</v>
      </c>
      <c r="D573" s="23" t="s">
        <v>11</v>
      </c>
      <c r="E573" s="5" t="s">
        <v>12</v>
      </c>
      <c r="F573" s="4" t="s">
        <v>8</v>
      </c>
    </row>
    <row r="574" spans="1:6" ht="14.45" customHeight="1" x14ac:dyDescent="0.25">
      <c r="A574" s="3" t="s">
        <v>6</v>
      </c>
      <c r="B574" s="3" t="s">
        <v>153</v>
      </c>
      <c r="C574" s="4">
        <v>2009001011</v>
      </c>
      <c r="D574" s="23" t="s">
        <v>9</v>
      </c>
      <c r="E574" s="5" t="s">
        <v>12</v>
      </c>
      <c r="F574" s="4" t="s">
        <v>8</v>
      </c>
    </row>
    <row r="575" spans="1:6" ht="14.45" customHeight="1" x14ac:dyDescent="0.25">
      <c r="A575" s="3" t="s">
        <v>6</v>
      </c>
      <c r="B575" s="3" t="s">
        <v>153</v>
      </c>
      <c r="C575" s="4">
        <v>2009001818</v>
      </c>
      <c r="D575" s="23" t="s">
        <v>11</v>
      </c>
      <c r="E575" s="5" t="s">
        <v>12</v>
      </c>
      <c r="F575" s="4" t="s">
        <v>8</v>
      </c>
    </row>
    <row r="576" spans="1:6" ht="14.45" customHeight="1" x14ac:dyDescent="0.25">
      <c r="A576" s="3" t="s">
        <v>6</v>
      </c>
      <c r="B576" s="3" t="s">
        <v>153</v>
      </c>
      <c r="C576" s="4">
        <v>2010001729</v>
      </c>
      <c r="D576" s="23" t="s">
        <v>9</v>
      </c>
      <c r="E576" s="5" t="s">
        <v>12</v>
      </c>
      <c r="F576" s="4" t="s">
        <v>8</v>
      </c>
    </row>
    <row r="577" spans="1:6" ht="14.45" customHeight="1" x14ac:dyDescent="0.25">
      <c r="A577" s="3" t="s">
        <v>6</v>
      </c>
      <c r="B577" s="3" t="s">
        <v>153</v>
      </c>
      <c r="C577" s="4">
        <v>2010002938</v>
      </c>
      <c r="D577" s="23" t="s">
        <v>9</v>
      </c>
      <c r="E577" s="5" t="s">
        <v>12</v>
      </c>
      <c r="F577" s="4" t="s">
        <v>8</v>
      </c>
    </row>
    <row r="578" spans="1:6" ht="14.45" customHeight="1" x14ac:dyDescent="0.25">
      <c r="A578" s="3" t="s">
        <v>6</v>
      </c>
      <c r="B578" s="3" t="s">
        <v>153</v>
      </c>
      <c r="C578" s="4">
        <v>2010003111</v>
      </c>
      <c r="D578" s="23" t="s">
        <v>9</v>
      </c>
      <c r="E578" s="5" t="s">
        <v>12</v>
      </c>
      <c r="F578" s="4" t="s">
        <v>8</v>
      </c>
    </row>
    <row r="579" spans="1:6" ht="14.45" customHeight="1" x14ac:dyDescent="0.25">
      <c r="A579" s="3" t="s">
        <v>6</v>
      </c>
      <c r="B579" s="3" t="s">
        <v>153</v>
      </c>
      <c r="C579" s="4">
        <v>2010003829</v>
      </c>
      <c r="D579" s="23" t="s">
        <v>9</v>
      </c>
      <c r="E579" s="5" t="s">
        <v>12</v>
      </c>
      <c r="F579" s="4" t="s">
        <v>8</v>
      </c>
    </row>
    <row r="580" spans="1:6" ht="14.45" customHeight="1" x14ac:dyDescent="0.25">
      <c r="A580" s="3" t="s">
        <v>6</v>
      </c>
      <c r="B580" s="3" t="s">
        <v>153</v>
      </c>
      <c r="C580" s="4">
        <v>2010004965</v>
      </c>
      <c r="D580" s="23" t="s">
        <v>11</v>
      </c>
      <c r="E580" s="5" t="s">
        <v>12</v>
      </c>
      <c r="F580" s="4" t="s">
        <v>8</v>
      </c>
    </row>
    <row r="581" spans="1:6" ht="14.45" customHeight="1" x14ac:dyDescent="0.25">
      <c r="A581" s="3" t="s">
        <v>6</v>
      </c>
      <c r="B581" s="3" t="s">
        <v>153</v>
      </c>
      <c r="C581" s="4">
        <v>2011000238</v>
      </c>
      <c r="D581" s="23" t="s">
        <v>11</v>
      </c>
      <c r="E581" s="5" t="s">
        <v>16</v>
      </c>
      <c r="F581" s="4" t="s">
        <v>8</v>
      </c>
    </row>
    <row r="582" spans="1:6" ht="14.45" customHeight="1" x14ac:dyDescent="0.25">
      <c r="A582" s="3" t="s">
        <v>6</v>
      </c>
      <c r="B582" s="3" t="s">
        <v>153</v>
      </c>
      <c r="C582" s="4">
        <v>2011000483</v>
      </c>
      <c r="D582" s="23" t="s">
        <v>9</v>
      </c>
      <c r="E582" s="5" t="s">
        <v>12</v>
      </c>
      <c r="F582" s="4" t="s">
        <v>8</v>
      </c>
    </row>
    <row r="583" spans="1:6" ht="14.45" customHeight="1" x14ac:dyDescent="0.25">
      <c r="A583" s="3" t="s">
        <v>6</v>
      </c>
      <c r="B583" s="3" t="s">
        <v>153</v>
      </c>
      <c r="C583" s="4">
        <v>2011001129</v>
      </c>
      <c r="D583" s="23" t="s">
        <v>11</v>
      </c>
      <c r="E583" s="5" t="s">
        <v>12</v>
      </c>
      <c r="F583" s="4" t="s">
        <v>8</v>
      </c>
    </row>
    <row r="584" spans="1:6" ht="14.45" customHeight="1" x14ac:dyDescent="0.25">
      <c r="A584" s="3" t="s">
        <v>6</v>
      </c>
      <c r="B584" s="3" t="s">
        <v>153</v>
      </c>
      <c r="C584" s="4">
        <v>2011002011</v>
      </c>
      <c r="D584" s="23" t="s">
        <v>9</v>
      </c>
      <c r="E584" s="5" t="s">
        <v>12</v>
      </c>
      <c r="F584" s="4" t="s">
        <v>8</v>
      </c>
    </row>
    <row r="585" spans="1:6" ht="14.45" customHeight="1" x14ac:dyDescent="0.25">
      <c r="A585" s="3" t="s">
        <v>6</v>
      </c>
      <c r="B585" s="3" t="s">
        <v>153</v>
      </c>
      <c r="C585" s="4">
        <v>2011002338</v>
      </c>
      <c r="D585" s="23" t="s">
        <v>9</v>
      </c>
      <c r="E585" s="5" t="s">
        <v>12</v>
      </c>
      <c r="F585" s="4" t="s">
        <v>8</v>
      </c>
    </row>
    <row r="586" spans="1:6" ht="14.45" customHeight="1" x14ac:dyDescent="0.25">
      <c r="A586" s="3" t="s">
        <v>6</v>
      </c>
      <c r="B586" s="3" t="s">
        <v>153</v>
      </c>
      <c r="C586" s="4">
        <v>2013001029</v>
      </c>
      <c r="D586" s="23" t="s">
        <v>9</v>
      </c>
      <c r="E586" s="5" t="s">
        <v>12</v>
      </c>
      <c r="F586" s="4" t="s">
        <v>8</v>
      </c>
    </row>
    <row r="587" spans="1:6" ht="14.45" customHeight="1" x14ac:dyDescent="0.25">
      <c r="A587" s="3" t="s">
        <v>6</v>
      </c>
      <c r="B587" s="3" t="s">
        <v>153</v>
      </c>
      <c r="C587" s="4">
        <v>2013001819</v>
      </c>
      <c r="D587" s="23" t="s">
        <v>11</v>
      </c>
      <c r="E587" s="5" t="s">
        <v>12</v>
      </c>
      <c r="F587" s="4" t="s">
        <v>8</v>
      </c>
    </row>
    <row r="588" spans="1:6" ht="14.45" customHeight="1" x14ac:dyDescent="0.25">
      <c r="A588" s="3" t="s">
        <v>6</v>
      </c>
      <c r="B588" s="3" t="s">
        <v>153</v>
      </c>
      <c r="C588" s="4">
        <v>2016002174</v>
      </c>
      <c r="D588" s="23" t="s">
        <v>9</v>
      </c>
      <c r="E588" s="5" t="s">
        <v>12</v>
      </c>
      <c r="F588" s="4" t="s">
        <v>8</v>
      </c>
    </row>
    <row r="589" spans="1:6" ht="14.45" customHeight="1" x14ac:dyDescent="0.25">
      <c r="A589" s="3" t="s">
        <v>6</v>
      </c>
      <c r="B589" s="3" t="s">
        <v>153</v>
      </c>
      <c r="C589" s="4">
        <v>2018001965</v>
      </c>
      <c r="D589" s="23" t="s">
        <v>9</v>
      </c>
      <c r="E589" s="5" t="s">
        <v>12</v>
      </c>
      <c r="F589" s="4" t="s">
        <v>8</v>
      </c>
    </row>
    <row r="590" spans="1:6" ht="14.45" customHeight="1" x14ac:dyDescent="0.25">
      <c r="A590" s="3" t="s">
        <v>6</v>
      </c>
      <c r="B590" s="3" t="s">
        <v>153</v>
      </c>
      <c r="C590" s="4">
        <v>2020000938</v>
      </c>
      <c r="D590" s="23" t="s">
        <v>11</v>
      </c>
      <c r="E590" s="5" t="s">
        <v>12</v>
      </c>
      <c r="F590" s="4" t="s">
        <v>8</v>
      </c>
    </row>
    <row r="591" spans="1:6" ht="14.45" customHeight="1" x14ac:dyDescent="0.25">
      <c r="A591" s="3" t="s">
        <v>6</v>
      </c>
      <c r="B591" s="3" t="s">
        <v>153</v>
      </c>
      <c r="C591" s="4">
        <v>2021003256</v>
      </c>
      <c r="D591" s="23" t="s">
        <v>9</v>
      </c>
      <c r="E591" s="5" t="s">
        <v>12</v>
      </c>
      <c r="F591" s="4" t="s">
        <v>8</v>
      </c>
    </row>
    <row r="592" spans="1:6" ht="14.45" customHeight="1" x14ac:dyDescent="0.25">
      <c r="A592" s="3" t="s">
        <v>6</v>
      </c>
      <c r="B592" s="3" t="s">
        <v>153</v>
      </c>
      <c r="C592" s="4">
        <v>2022000056</v>
      </c>
      <c r="D592" s="23" t="s">
        <v>9</v>
      </c>
      <c r="E592" s="5" t="s">
        <v>12</v>
      </c>
      <c r="F592" s="4" t="s">
        <v>8</v>
      </c>
    </row>
    <row r="593" spans="1:6" ht="14.45" customHeight="1" x14ac:dyDescent="0.25">
      <c r="A593" s="3" t="s">
        <v>6</v>
      </c>
      <c r="B593" s="3" t="s">
        <v>153</v>
      </c>
      <c r="C593" s="4">
        <v>2022000129</v>
      </c>
      <c r="D593" s="23" t="s">
        <v>9</v>
      </c>
      <c r="E593" s="5" t="s">
        <v>12</v>
      </c>
      <c r="F593" s="4" t="s">
        <v>8</v>
      </c>
    </row>
    <row r="594" spans="1:6" ht="14.45" customHeight="1" x14ac:dyDescent="0.25">
      <c r="A594" s="3" t="s">
        <v>6</v>
      </c>
      <c r="B594" s="3" t="s">
        <v>154</v>
      </c>
      <c r="C594" s="4">
        <v>2007002965</v>
      </c>
      <c r="D594" s="23" t="s">
        <v>9</v>
      </c>
      <c r="E594" s="5" t="s">
        <v>12</v>
      </c>
      <c r="F594" s="4" t="s">
        <v>8</v>
      </c>
    </row>
    <row r="595" spans="1:6" ht="14.45" customHeight="1" x14ac:dyDescent="0.25">
      <c r="A595" s="3" t="s">
        <v>6</v>
      </c>
      <c r="B595" s="3" t="s">
        <v>155</v>
      </c>
      <c r="C595" s="4">
        <v>2008001938</v>
      </c>
      <c r="D595" s="23" t="s">
        <v>9</v>
      </c>
      <c r="E595" s="5" t="s">
        <v>12</v>
      </c>
      <c r="F595" s="4" t="s">
        <v>8</v>
      </c>
    </row>
    <row r="596" spans="1:6" ht="14.45" customHeight="1" x14ac:dyDescent="0.25">
      <c r="A596" s="3" t="s">
        <v>6</v>
      </c>
      <c r="B596" s="3" t="s">
        <v>155</v>
      </c>
      <c r="C596" s="4">
        <v>2008002047</v>
      </c>
      <c r="D596" s="23" t="s">
        <v>9</v>
      </c>
      <c r="E596" s="5" t="s">
        <v>12</v>
      </c>
      <c r="F596" s="4" t="s">
        <v>8</v>
      </c>
    </row>
    <row r="597" spans="1:6" ht="14.45" customHeight="1" x14ac:dyDescent="0.25">
      <c r="A597" s="3" t="s">
        <v>6</v>
      </c>
      <c r="B597" s="3" t="s">
        <v>155</v>
      </c>
      <c r="C597" s="4">
        <v>2014000638</v>
      </c>
      <c r="D597" s="23" t="s">
        <v>9</v>
      </c>
      <c r="E597" s="5" t="s">
        <v>12</v>
      </c>
      <c r="F597" s="4" t="s">
        <v>8</v>
      </c>
    </row>
    <row r="598" spans="1:6" ht="14.45" customHeight="1" x14ac:dyDescent="0.25">
      <c r="A598" s="3" t="s">
        <v>6</v>
      </c>
      <c r="B598" s="3" t="s">
        <v>155</v>
      </c>
      <c r="C598" s="4">
        <v>2018000519</v>
      </c>
      <c r="D598" s="23" t="s">
        <v>9</v>
      </c>
      <c r="E598" s="5" t="s">
        <v>12</v>
      </c>
      <c r="F598" s="4" t="s">
        <v>8</v>
      </c>
    </row>
    <row r="599" spans="1:6" ht="14.45" customHeight="1" x14ac:dyDescent="0.25">
      <c r="A599" s="3" t="s">
        <v>6</v>
      </c>
      <c r="B599" s="3" t="s">
        <v>155</v>
      </c>
      <c r="C599" s="4">
        <v>2019003538</v>
      </c>
      <c r="D599" s="23" t="s">
        <v>9</v>
      </c>
      <c r="E599" s="5" t="s">
        <v>12</v>
      </c>
      <c r="F599" s="4" t="s">
        <v>8</v>
      </c>
    </row>
    <row r="600" spans="1:6" ht="14.45" customHeight="1" x14ac:dyDescent="0.25">
      <c r="A600" s="3" t="s">
        <v>6</v>
      </c>
      <c r="B600" s="3" t="s">
        <v>156</v>
      </c>
      <c r="C600" s="4">
        <v>1981000674</v>
      </c>
      <c r="D600" s="23" t="s">
        <v>15</v>
      </c>
      <c r="E600" s="5" t="s">
        <v>10</v>
      </c>
      <c r="F600" s="4" t="s">
        <v>8</v>
      </c>
    </row>
    <row r="601" spans="1:6" ht="14.45" customHeight="1" x14ac:dyDescent="0.25">
      <c r="A601" s="3" t="s">
        <v>6</v>
      </c>
      <c r="B601" s="3" t="s">
        <v>156</v>
      </c>
      <c r="C601" s="4">
        <v>1988002192</v>
      </c>
      <c r="D601" s="23" t="s">
        <v>15</v>
      </c>
      <c r="E601" s="5" t="s">
        <v>16</v>
      </c>
      <c r="F601" s="4" t="s">
        <v>8</v>
      </c>
    </row>
    <row r="602" spans="1:6" ht="14.45" customHeight="1" x14ac:dyDescent="0.25">
      <c r="A602" s="3" t="s">
        <v>6</v>
      </c>
      <c r="B602" s="3" t="s">
        <v>156</v>
      </c>
      <c r="C602" s="4">
        <v>1988002265</v>
      </c>
      <c r="D602" s="23" t="s">
        <v>11</v>
      </c>
      <c r="E602" s="5" t="s">
        <v>12</v>
      </c>
      <c r="F602" s="4" t="s">
        <v>8</v>
      </c>
    </row>
    <row r="603" spans="1:6" ht="14.45" customHeight="1" x14ac:dyDescent="0.25">
      <c r="A603" s="3" t="s">
        <v>6</v>
      </c>
      <c r="B603" s="3" t="s">
        <v>156</v>
      </c>
      <c r="C603" s="4">
        <v>1988003318</v>
      </c>
      <c r="D603" s="23" t="s">
        <v>15</v>
      </c>
      <c r="E603" s="5" t="s">
        <v>16</v>
      </c>
      <c r="F603" s="4" t="s">
        <v>8</v>
      </c>
    </row>
    <row r="604" spans="1:6" ht="14.45" customHeight="1" x14ac:dyDescent="0.25">
      <c r="A604" s="3" t="s">
        <v>6</v>
      </c>
      <c r="B604" s="3" t="s">
        <v>156</v>
      </c>
      <c r="C604" s="4">
        <v>1989001092</v>
      </c>
      <c r="D604" s="23" t="s">
        <v>9</v>
      </c>
      <c r="E604" s="5" t="s">
        <v>16</v>
      </c>
      <c r="F604" s="4" t="s">
        <v>8</v>
      </c>
    </row>
    <row r="605" spans="1:6" ht="14.45" customHeight="1" x14ac:dyDescent="0.25">
      <c r="A605" s="3" t="s">
        <v>6</v>
      </c>
      <c r="B605" s="3" t="s">
        <v>156</v>
      </c>
      <c r="C605" s="4">
        <v>1989001874</v>
      </c>
      <c r="D605" s="23" t="s">
        <v>9</v>
      </c>
      <c r="E605" s="5" t="s">
        <v>10</v>
      </c>
      <c r="F605" s="4" t="s">
        <v>8</v>
      </c>
    </row>
    <row r="606" spans="1:6" ht="14.45" customHeight="1" x14ac:dyDescent="0.25">
      <c r="A606" s="3" t="s">
        <v>6</v>
      </c>
      <c r="B606" s="3" t="s">
        <v>156</v>
      </c>
      <c r="C606" s="4">
        <v>1993001638</v>
      </c>
      <c r="D606" s="23" t="s">
        <v>11</v>
      </c>
      <c r="E606" s="5" t="s">
        <v>12</v>
      </c>
      <c r="F606" s="4" t="s">
        <v>8</v>
      </c>
    </row>
    <row r="607" spans="1:6" ht="14.45" customHeight="1" x14ac:dyDescent="0.25">
      <c r="A607" s="3" t="s">
        <v>6</v>
      </c>
      <c r="B607" s="3" t="s">
        <v>156</v>
      </c>
      <c r="C607" s="4">
        <v>1993001956</v>
      </c>
      <c r="D607" s="23" t="s">
        <v>11</v>
      </c>
      <c r="E607" s="5" t="s">
        <v>10</v>
      </c>
      <c r="F607" s="4" t="s">
        <v>8</v>
      </c>
    </row>
    <row r="608" spans="1:6" ht="14.45" customHeight="1" x14ac:dyDescent="0.25">
      <c r="A608" s="3" t="s">
        <v>6</v>
      </c>
      <c r="B608" s="3" t="s">
        <v>156</v>
      </c>
      <c r="C608" s="4">
        <v>1994000783</v>
      </c>
      <c r="D608" s="23" t="s">
        <v>11</v>
      </c>
      <c r="E608" s="5" t="s">
        <v>10</v>
      </c>
      <c r="F608" s="4" t="s">
        <v>8</v>
      </c>
    </row>
    <row r="609" spans="1:6" ht="14.45" customHeight="1" x14ac:dyDescent="0.25">
      <c r="A609" s="3" t="s">
        <v>6</v>
      </c>
      <c r="B609" s="3" t="s">
        <v>156</v>
      </c>
      <c r="C609" s="4">
        <v>1995001929</v>
      </c>
      <c r="D609" s="23" t="s">
        <v>11</v>
      </c>
      <c r="E609" s="5" t="s">
        <v>12</v>
      </c>
      <c r="F609" s="4" t="s">
        <v>8</v>
      </c>
    </row>
    <row r="610" spans="1:6" ht="14.45" customHeight="1" x14ac:dyDescent="0.25">
      <c r="A610" s="3" t="s">
        <v>6</v>
      </c>
      <c r="B610" s="3" t="s">
        <v>156</v>
      </c>
      <c r="C610" s="4">
        <v>1996001574</v>
      </c>
      <c r="D610" s="23" t="s">
        <v>11</v>
      </c>
      <c r="E610" s="5" t="s">
        <v>12</v>
      </c>
      <c r="F610" s="4" t="s">
        <v>8</v>
      </c>
    </row>
    <row r="611" spans="1:6" ht="14.45" customHeight="1" x14ac:dyDescent="0.25">
      <c r="A611" s="3" t="s">
        <v>6</v>
      </c>
      <c r="B611" s="3" t="s">
        <v>156</v>
      </c>
      <c r="C611" s="4">
        <v>1997000229</v>
      </c>
      <c r="D611" s="23" t="s">
        <v>11</v>
      </c>
      <c r="E611" s="5" t="s">
        <v>12</v>
      </c>
      <c r="F611" s="4" t="s">
        <v>8</v>
      </c>
    </row>
    <row r="612" spans="1:6" ht="14.45" customHeight="1" x14ac:dyDescent="0.25">
      <c r="A612" s="3" t="s">
        <v>6</v>
      </c>
      <c r="B612" s="3" t="s">
        <v>156</v>
      </c>
      <c r="C612" s="4">
        <v>1997002574</v>
      </c>
      <c r="D612" s="23" t="s">
        <v>11</v>
      </c>
      <c r="E612" s="5" t="s">
        <v>10</v>
      </c>
      <c r="F612" s="4" t="s">
        <v>8</v>
      </c>
    </row>
    <row r="613" spans="1:6" ht="14.45" customHeight="1" x14ac:dyDescent="0.25">
      <c r="A613" s="3" t="s">
        <v>6</v>
      </c>
      <c r="B613" s="3" t="s">
        <v>156</v>
      </c>
      <c r="C613" s="4">
        <v>1997003783</v>
      </c>
      <c r="D613" s="23" t="s">
        <v>11</v>
      </c>
      <c r="E613" s="5" t="s">
        <v>12</v>
      </c>
      <c r="F613" s="4" t="s">
        <v>8</v>
      </c>
    </row>
    <row r="614" spans="1:6" ht="14.45" customHeight="1" x14ac:dyDescent="0.25">
      <c r="A614" s="3" t="s">
        <v>6</v>
      </c>
      <c r="B614" s="3" t="s">
        <v>156</v>
      </c>
      <c r="C614" s="4">
        <v>1998001083</v>
      </c>
      <c r="D614" s="23" t="s">
        <v>11</v>
      </c>
      <c r="E614" s="5" t="s">
        <v>12</v>
      </c>
      <c r="F614" s="4" t="s">
        <v>8</v>
      </c>
    </row>
    <row r="615" spans="1:6" ht="14.45" customHeight="1" x14ac:dyDescent="0.25">
      <c r="A615" s="3" t="s">
        <v>6</v>
      </c>
      <c r="B615" s="3" t="s">
        <v>156</v>
      </c>
      <c r="C615" s="4">
        <v>1998001156</v>
      </c>
      <c r="D615" s="23" t="s">
        <v>11</v>
      </c>
      <c r="E615" s="5" t="s">
        <v>12</v>
      </c>
      <c r="F615" s="4" t="s">
        <v>8</v>
      </c>
    </row>
    <row r="616" spans="1:6" ht="14.45" customHeight="1" x14ac:dyDescent="0.25">
      <c r="A616" s="3" t="s">
        <v>6</v>
      </c>
      <c r="B616" s="3" t="s">
        <v>156</v>
      </c>
      <c r="C616" s="4">
        <v>1998004619</v>
      </c>
      <c r="D616" s="23" t="s">
        <v>11</v>
      </c>
      <c r="E616" s="5" t="s">
        <v>16</v>
      </c>
      <c r="F616" s="4" t="s">
        <v>8</v>
      </c>
    </row>
    <row r="617" spans="1:6" ht="14.45" customHeight="1" x14ac:dyDescent="0.25">
      <c r="A617" s="3" t="s">
        <v>6</v>
      </c>
      <c r="B617" s="3" t="s">
        <v>156</v>
      </c>
      <c r="C617" s="4">
        <v>1999005074</v>
      </c>
      <c r="D617" s="23" t="s">
        <v>11</v>
      </c>
      <c r="E617" s="5" t="s">
        <v>10</v>
      </c>
      <c r="F617" s="4" t="s">
        <v>8</v>
      </c>
    </row>
    <row r="618" spans="1:6" ht="14.45" customHeight="1" x14ac:dyDescent="0.25">
      <c r="A618" s="3" t="s">
        <v>6</v>
      </c>
      <c r="B618" s="3" t="s">
        <v>156</v>
      </c>
      <c r="C618" s="4">
        <v>2001001118</v>
      </c>
      <c r="D618" s="23" t="s">
        <v>11</v>
      </c>
      <c r="E618" s="5" t="s">
        <v>12</v>
      </c>
      <c r="F618" s="4" t="s">
        <v>8</v>
      </c>
    </row>
    <row r="619" spans="1:6" ht="14.45" customHeight="1" x14ac:dyDescent="0.25">
      <c r="A619" s="3" t="s">
        <v>6</v>
      </c>
      <c r="B619" s="3" t="s">
        <v>156</v>
      </c>
      <c r="C619" s="4">
        <v>2004000211</v>
      </c>
      <c r="D619" s="23" t="s">
        <v>11</v>
      </c>
      <c r="E619" s="5" t="s">
        <v>12</v>
      </c>
      <c r="F619" s="4" t="s">
        <v>8</v>
      </c>
    </row>
    <row r="620" spans="1:6" ht="14.45" customHeight="1" x14ac:dyDescent="0.25">
      <c r="A620" s="3" t="s">
        <v>6</v>
      </c>
      <c r="B620" s="3" t="s">
        <v>156</v>
      </c>
      <c r="C620" s="4">
        <v>2005003011</v>
      </c>
      <c r="D620" s="23" t="s">
        <v>9</v>
      </c>
      <c r="E620" s="5" t="s">
        <v>12</v>
      </c>
      <c r="F620" s="4" t="s">
        <v>8</v>
      </c>
    </row>
    <row r="621" spans="1:6" ht="14.45" customHeight="1" x14ac:dyDescent="0.25">
      <c r="A621" s="3" t="s">
        <v>6</v>
      </c>
      <c r="B621" s="3" t="s">
        <v>156</v>
      </c>
      <c r="C621" s="4">
        <v>2005004774</v>
      </c>
      <c r="D621" s="23" t="s">
        <v>9</v>
      </c>
      <c r="E621" s="5" t="s">
        <v>12</v>
      </c>
      <c r="F621" s="4" t="s">
        <v>8</v>
      </c>
    </row>
    <row r="622" spans="1:6" ht="14.45" customHeight="1" x14ac:dyDescent="0.25">
      <c r="A622" s="3" t="s">
        <v>6</v>
      </c>
      <c r="B622" s="3" t="s">
        <v>156</v>
      </c>
      <c r="C622" s="4">
        <v>2007003619</v>
      </c>
      <c r="D622" s="23" t="s">
        <v>11</v>
      </c>
      <c r="E622" s="5" t="s">
        <v>12</v>
      </c>
      <c r="F622" s="4" t="s">
        <v>8</v>
      </c>
    </row>
    <row r="623" spans="1:6" ht="14.45" customHeight="1" x14ac:dyDescent="0.25">
      <c r="A623" s="3" t="s">
        <v>6</v>
      </c>
      <c r="B623" s="3" t="s">
        <v>156</v>
      </c>
      <c r="C623" s="4">
        <v>2009002318</v>
      </c>
      <c r="D623" s="23" t="s">
        <v>9</v>
      </c>
      <c r="E623" s="5" t="s">
        <v>12</v>
      </c>
      <c r="F623" s="4" t="s">
        <v>8</v>
      </c>
    </row>
    <row r="624" spans="1:6" ht="14.45" customHeight="1" x14ac:dyDescent="0.25">
      <c r="A624" s="3" t="s">
        <v>6</v>
      </c>
      <c r="B624" s="3" t="s">
        <v>156</v>
      </c>
      <c r="C624" s="4">
        <v>2010005856</v>
      </c>
      <c r="D624" s="23" t="s">
        <v>9</v>
      </c>
      <c r="E624" s="5" t="s">
        <v>12</v>
      </c>
      <c r="F624" s="4" t="s">
        <v>8</v>
      </c>
    </row>
    <row r="625" spans="1:6" ht="14.45" customHeight="1" x14ac:dyDescent="0.25">
      <c r="A625" s="3" t="s">
        <v>6</v>
      </c>
      <c r="B625" s="3" t="s">
        <v>156</v>
      </c>
      <c r="C625" s="4">
        <v>2012000592</v>
      </c>
      <c r="D625" s="23" t="s">
        <v>9</v>
      </c>
      <c r="E625" s="5" t="s">
        <v>12</v>
      </c>
      <c r="F625" s="4" t="s">
        <v>8</v>
      </c>
    </row>
    <row r="626" spans="1:6" ht="14.45" customHeight="1" x14ac:dyDescent="0.25">
      <c r="A626" s="3" t="s">
        <v>6</v>
      </c>
      <c r="B626" s="3" t="s">
        <v>156</v>
      </c>
      <c r="C626" s="4">
        <v>2012002056</v>
      </c>
      <c r="D626" s="23" t="s">
        <v>9</v>
      </c>
      <c r="E626" s="5" t="s">
        <v>12</v>
      </c>
      <c r="F626" s="4" t="s">
        <v>8</v>
      </c>
    </row>
    <row r="627" spans="1:6" ht="14.45" customHeight="1" x14ac:dyDescent="0.25">
      <c r="A627" s="3" t="s">
        <v>6</v>
      </c>
      <c r="B627" s="3" t="s">
        <v>156</v>
      </c>
      <c r="C627" s="4">
        <v>2015000119</v>
      </c>
      <c r="D627" s="23" t="s">
        <v>9</v>
      </c>
      <c r="E627" s="5" t="s">
        <v>12</v>
      </c>
      <c r="F627" s="4" t="s">
        <v>8</v>
      </c>
    </row>
    <row r="628" spans="1:6" ht="14.45" customHeight="1" x14ac:dyDescent="0.25">
      <c r="A628" s="3" t="s">
        <v>6</v>
      </c>
      <c r="B628" s="3" t="s">
        <v>156</v>
      </c>
      <c r="C628" s="4">
        <v>2016000147</v>
      </c>
      <c r="D628" s="23" t="s">
        <v>9</v>
      </c>
      <c r="E628" s="5" t="s">
        <v>12</v>
      </c>
      <c r="F628" s="4" t="s">
        <v>8</v>
      </c>
    </row>
    <row r="629" spans="1:6" ht="14.45" customHeight="1" x14ac:dyDescent="0.25">
      <c r="A629" s="3" t="s">
        <v>6</v>
      </c>
      <c r="B629" s="3" t="s">
        <v>156</v>
      </c>
      <c r="C629" s="4">
        <v>2017000418</v>
      </c>
      <c r="D629" s="23" t="s">
        <v>9</v>
      </c>
      <c r="E629" s="5" t="s">
        <v>12</v>
      </c>
      <c r="F629" s="4" t="s">
        <v>8</v>
      </c>
    </row>
    <row r="630" spans="1:6" ht="14.45" customHeight="1" x14ac:dyDescent="0.25">
      <c r="A630" s="3" t="s">
        <v>6</v>
      </c>
      <c r="B630" s="3" t="s">
        <v>156</v>
      </c>
      <c r="C630" s="4">
        <v>2020003211</v>
      </c>
      <c r="D630" s="23" t="s">
        <v>9</v>
      </c>
      <c r="E630" s="5" t="s">
        <v>12</v>
      </c>
      <c r="F630" s="4" t="s">
        <v>8</v>
      </c>
    </row>
    <row r="631" spans="1:6" ht="14.45" customHeight="1" x14ac:dyDescent="0.25">
      <c r="A631" s="3" t="s">
        <v>6</v>
      </c>
      <c r="B631" s="3" t="s">
        <v>156</v>
      </c>
      <c r="C631" s="4">
        <v>2021001611</v>
      </c>
      <c r="D631" s="23" t="s">
        <v>9</v>
      </c>
      <c r="E631" s="5" t="s">
        <v>12</v>
      </c>
      <c r="F631" s="4" t="s">
        <v>8</v>
      </c>
    </row>
    <row r="632" spans="1:6" ht="14.45" customHeight="1" x14ac:dyDescent="0.25">
      <c r="A632" s="3" t="s">
        <v>6</v>
      </c>
      <c r="B632" s="3" t="s">
        <v>157</v>
      </c>
      <c r="C632" s="4">
        <v>1994000392</v>
      </c>
      <c r="D632" s="23" t="s">
        <v>9</v>
      </c>
      <c r="E632" s="5" t="s">
        <v>12</v>
      </c>
      <c r="F632" s="4" t="s">
        <v>8</v>
      </c>
    </row>
    <row r="633" spans="1:6" ht="14.45" customHeight="1" x14ac:dyDescent="0.25">
      <c r="A633" s="3" t="s">
        <v>6</v>
      </c>
      <c r="B633" s="3" t="s">
        <v>157</v>
      </c>
      <c r="C633" s="4">
        <v>1994000465</v>
      </c>
      <c r="D633" s="23" t="s">
        <v>11</v>
      </c>
      <c r="E633" s="5" t="s">
        <v>12</v>
      </c>
      <c r="F633" s="4" t="s">
        <v>8</v>
      </c>
    </row>
    <row r="634" spans="1:6" ht="14.45" customHeight="1" x14ac:dyDescent="0.25">
      <c r="A634" s="3" t="s">
        <v>6</v>
      </c>
      <c r="B634" s="3" t="s">
        <v>157</v>
      </c>
      <c r="C634" s="4">
        <v>1994000538</v>
      </c>
      <c r="D634" s="23" t="s">
        <v>11</v>
      </c>
      <c r="E634" s="5" t="s">
        <v>12</v>
      </c>
      <c r="F634" s="4" t="s">
        <v>8</v>
      </c>
    </row>
    <row r="635" spans="1:6" ht="14.45" customHeight="1" x14ac:dyDescent="0.25">
      <c r="A635" s="3" t="s">
        <v>6</v>
      </c>
      <c r="B635" s="3" t="s">
        <v>158</v>
      </c>
      <c r="C635" s="4">
        <v>1981001565</v>
      </c>
      <c r="D635" s="23" t="s">
        <v>11</v>
      </c>
      <c r="E635" s="5" t="s">
        <v>12</v>
      </c>
      <c r="F635" s="4" t="s">
        <v>8</v>
      </c>
    </row>
    <row r="636" spans="1:6" ht="14.45" customHeight="1" x14ac:dyDescent="0.25">
      <c r="A636" s="3" t="s">
        <v>6</v>
      </c>
      <c r="B636" s="3" t="s">
        <v>158</v>
      </c>
      <c r="C636" s="4">
        <v>1989000118</v>
      </c>
      <c r="D636" s="23" t="s">
        <v>11</v>
      </c>
      <c r="E636" s="5" t="s">
        <v>12</v>
      </c>
      <c r="F636" s="4" t="s">
        <v>8</v>
      </c>
    </row>
    <row r="637" spans="1:6" ht="14.45" customHeight="1" x14ac:dyDescent="0.25">
      <c r="A637" s="3" t="s">
        <v>6</v>
      </c>
      <c r="B637" s="3" t="s">
        <v>158</v>
      </c>
      <c r="C637" s="4">
        <v>1989000738</v>
      </c>
      <c r="D637" s="23" t="s">
        <v>15</v>
      </c>
      <c r="E637" s="5" t="s">
        <v>16</v>
      </c>
      <c r="F637" s="4" t="s">
        <v>8</v>
      </c>
    </row>
    <row r="638" spans="1:6" ht="14.45" customHeight="1" x14ac:dyDescent="0.25">
      <c r="A638" s="3" t="s">
        <v>6</v>
      </c>
      <c r="B638" s="3" t="s">
        <v>158</v>
      </c>
      <c r="C638" s="4">
        <v>1990000118</v>
      </c>
      <c r="D638" s="23" t="s">
        <v>11</v>
      </c>
      <c r="E638" s="5" t="s">
        <v>12</v>
      </c>
      <c r="F638" s="4" t="s">
        <v>8</v>
      </c>
    </row>
    <row r="639" spans="1:6" ht="14.45" customHeight="1" x14ac:dyDescent="0.25">
      <c r="A639" s="3" t="s">
        <v>6</v>
      </c>
      <c r="B639" s="3" t="s">
        <v>158</v>
      </c>
      <c r="C639" s="4">
        <v>1992000492</v>
      </c>
      <c r="D639" s="23" t="s">
        <v>11</v>
      </c>
      <c r="E639" s="5" t="s">
        <v>12</v>
      </c>
      <c r="F639" s="4" t="s">
        <v>8</v>
      </c>
    </row>
    <row r="640" spans="1:6" ht="14.45" customHeight="1" x14ac:dyDescent="0.25">
      <c r="A640" s="3" t="s">
        <v>6</v>
      </c>
      <c r="B640" s="3" t="s">
        <v>158</v>
      </c>
      <c r="C640" s="4">
        <v>1992000565</v>
      </c>
      <c r="D640" s="23" t="s">
        <v>9</v>
      </c>
      <c r="E640" s="5" t="s">
        <v>12</v>
      </c>
      <c r="F640" s="4" t="s">
        <v>8</v>
      </c>
    </row>
    <row r="641" spans="1:6" ht="14.45" customHeight="1" x14ac:dyDescent="0.25">
      <c r="A641" s="3" t="s">
        <v>6</v>
      </c>
      <c r="B641" s="3" t="s">
        <v>158</v>
      </c>
      <c r="C641" s="4">
        <v>1993000992</v>
      </c>
      <c r="D641" s="23" t="s">
        <v>11</v>
      </c>
      <c r="E641" s="5" t="s">
        <v>12</v>
      </c>
      <c r="F641" s="4" t="s">
        <v>8</v>
      </c>
    </row>
    <row r="642" spans="1:6" ht="14.45" customHeight="1" x14ac:dyDescent="0.25">
      <c r="A642" s="3" t="s">
        <v>6</v>
      </c>
      <c r="B642" s="3" t="s">
        <v>158</v>
      </c>
      <c r="C642" s="4">
        <v>1993002847</v>
      </c>
      <c r="D642" s="23" t="s">
        <v>11</v>
      </c>
      <c r="E642" s="5" t="s">
        <v>12</v>
      </c>
      <c r="F642" s="4" t="s">
        <v>8</v>
      </c>
    </row>
    <row r="643" spans="1:6" ht="14.45" customHeight="1" x14ac:dyDescent="0.25">
      <c r="A643" s="3" t="s">
        <v>6</v>
      </c>
      <c r="B643" s="3" t="s">
        <v>158</v>
      </c>
      <c r="C643" s="4">
        <v>1993003029</v>
      </c>
      <c r="D643" s="23" t="s">
        <v>11</v>
      </c>
      <c r="E643" s="5" t="s">
        <v>12</v>
      </c>
      <c r="F643" s="4" t="s">
        <v>8</v>
      </c>
    </row>
    <row r="644" spans="1:6" ht="14.45" customHeight="1" x14ac:dyDescent="0.25">
      <c r="A644" s="3" t="s">
        <v>6</v>
      </c>
      <c r="B644" s="3" t="s">
        <v>158</v>
      </c>
      <c r="C644" s="4">
        <v>1993003811</v>
      </c>
      <c r="D644" s="23" t="s">
        <v>11</v>
      </c>
      <c r="E644" s="5" t="s">
        <v>12</v>
      </c>
      <c r="F644" s="4" t="s">
        <v>8</v>
      </c>
    </row>
    <row r="645" spans="1:6" ht="14.45" customHeight="1" x14ac:dyDescent="0.25">
      <c r="A645" s="3" t="s">
        <v>6</v>
      </c>
      <c r="B645" s="3" t="s">
        <v>158</v>
      </c>
      <c r="C645" s="4">
        <v>1994001356</v>
      </c>
      <c r="D645" s="23" t="s">
        <v>11</v>
      </c>
      <c r="E645" s="5" t="s">
        <v>16</v>
      </c>
      <c r="F645" s="4" t="s">
        <v>8</v>
      </c>
    </row>
    <row r="646" spans="1:6" ht="14.45" customHeight="1" x14ac:dyDescent="0.25">
      <c r="A646" s="3" t="s">
        <v>6</v>
      </c>
      <c r="B646" s="3" t="s">
        <v>158</v>
      </c>
      <c r="C646" s="4">
        <v>1994001429</v>
      </c>
      <c r="D646" s="23" t="s">
        <v>11</v>
      </c>
      <c r="E646" s="5" t="s">
        <v>12</v>
      </c>
      <c r="F646" s="4" t="s">
        <v>8</v>
      </c>
    </row>
    <row r="647" spans="1:6" ht="14.45" customHeight="1" x14ac:dyDescent="0.25">
      <c r="A647" s="3" t="s">
        <v>6</v>
      </c>
      <c r="B647" s="3" t="s">
        <v>158</v>
      </c>
      <c r="C647" s="4">
        <v>1994001747</v>
      </c>
      <c r="D647" s="23" t="s">
        <v>11</v>
      </c>
      <c r="E647" s="5" t="s">
        <v>12</v>
      </c>
      <c r="F647" s="4" t="s">
        <v>8</v>
      </c>
    </row>
    <row r="648" spans="1:6" ht="14.45" customHeight="1" x14ac:dyDescent="0.25">
      <c r="A648" s="3" t="s">
        <v>6</v>
      </c>
      <c r="B648" s="3" t="s">
        <v>158</v>
      </c>
      <c r="C648" s="4">
        <v>1994003138</v>
      </c>
      <c r="D648" s="23" t="s">
        <v>11</v>
      </c>
      <c r="E648" s="5" t="s">
        <v>12</v>
      </c>
      <c r="F648" s="4" t="s">
        <v>8</v>
      </c>
    </row>
    <row r="649" spans="1:6" ht="14.45" customHeight="1" x14ac:dyDescent="0.25">
      <c r="A649" s="3" t="s">
        <v>6</v>
      </c>
      <c r="B649" s="3" t="s">
        <v>158</v>
      </c>
      <c r="C649" s="4">
        <v>1995000183</v>
      </c>
      <c r="D649" s="23" t="s">
        <v>11</v>
      </c>
      <c r="E649" s="5" t="s">
        <v>12</v>
      </c>
      <c r="F649" s="4" t="s">
        <v>8</v>
      </c>
    </row>
    <row r="650" spans="1:6" ht="14.45" customHeight="1" x14ac:dyDescent="0.25">
      <c r="A650" s="3" t="s">
        <v>6</v>
      </c>
      <c r="B650" s="3" t="s">
        <v>158</v>
      </c>
      <c r="C650" s="4">
        <v>1995003174</v>
      </c>
      <c r="D650" s="23" t="s">
        <v>9</v>
      </c>
      <c r="E650" s="5" t="s">
        <v>12</v>
      </c>
      <c r="F650" s="4" t="s">
        <v>8</v>
      </c>
    </row>
    <row r="651" spans="1:6" ht="14.45" customHeight="1" x14ac:dyDescent="0.25">
      <c r="A651" s="3" t="s">
        <v>6</v>
      </c>
      <c r="B651" s="3" t="s">
        <v>158</v>
      </c>
      <c r="C651" s="4">
        <v>1995003719</v>
      </c>
      <c r="D651" s="23" t="s">
        <v>9</v>
      </c>
      <c r="E651" s="5" t="s">
        <v>12</v>
      </c>
      <c r="F651" s="4" t="s">
        <v>8</v>
      </c>
    </row>
    <row r="652" spans="1:6" ht="14.45" customHeight="1" x14ac:dyDescent="0.25">
      <c r="A652" s="3" t="s">
        <v>6</v>
      </c>
      <c r="B652" s="3" t="s">
        <v>158</v>
      </c>
      <c r="C652" s="4">
        <v>1996000829</v>
      </c>
      <c r="D652" s="23" t="s">
        <v>11</v>
      </c>
      <c r="E652" s="5" t="s">
        <v>12</v>
      </c>
      <c r="F652" s="4" t="s">
        <v>8</v>
      </c>
    </row>
    <row r="653" spans="1:6" ht="14.45" customHeight="1" x14ac:dyDescent="0.25">
      <c r="A653" s="3" t="s">
        <v>6</v>
      </c>
      <c r="B653" s="3" t="s">
        <v>158</v>
      </c>
      <c r="C653" s="4">
        <v>1996001329</v>
      </c>
      <c r="D653" s="23" t="s">
        <v>11</v>
      </c>
      <c r="E653" s="5" t="s">
        <v>12</v>
      </c>
      <c r="F653" s="4" t="s">
        <v>8</v>
      </c>
    </row>
    <row r="654" spans="1:6" ht="14.45" customHeight="1" x14ac:dyDescent="0.25">
      <c r="A654" s="3" t="s">
        <v>6</v>
      </c>
      <c r="B654" s="3" t="s">
        <v>158</v>
      </c>
      <c r="C654" s="4">
        <v>1996002147</v>
      </c>
      <c r="D654" s="23" t="s">
        <v>11</v>
      </c>
      <c r="E654" s="5" t="s">
        <v>12</v>
      </c>
      <c r="F654" s="4" t="s">
        <v>8</v>
      </c>
    </row>
    <row r="655" spans="1:6" ht="14.45" customHeight="1" x14ac:dyDescent="0.25">
      <c r="A655" s="3" t="s">
        <v>6</v>
      </c>
      <c r="B655" s="3" t="s">
        <v>158</v>
      </c>
      <c r="C655" s="4">
        <v>1996002465</v>
      </c>
      <c r="D655" s="23" t="s">
        <v>11</v>
      </c>
      <c r="E655" s="5" t="s">
        <v>12</v>
      </c>
      <c r="F655" s="4" t="s">
        <v>8</v>
      </c>
    </row>
    <row r="656" spans="1:6" ht="14.45" customHeight="1" x14ac:dyDescent="0.25">
      <c r="A656" s="3" t="s">
        <v>6</v>
      </c>
      <c r="B656" s="3" t="s">
        <v>158</v>
      </c>
      <c r="C656" s="4">
        <v>1997004356</v>
      </c>
      <c r="D656" s="23" t="s">
        <v>9</v>
      </c>
      <c r="E656" s="5" t="s">
        <v>12</v>
      </c>
      <c r="F656" s="4" t="s">
        <v>8</v>
      </c>
    </row>
    <row r="657" spans="1:6" ht="14.45" customHeight="1" x14ac:dyDescent="0.25">
      <c r="A657" s="3" t="s">
        <v>6</v>
      </c>
      <c r="B657" s="3" t="s">
        <v>158</v>
      </c>
      <c r="C657" s="4">
        <v>1998002365</v>
      </c>
      <c r="D657" s="23" t="s">
        <v>11</v>
      </c>
      <c r="E657" s="5" t="s">
        <v>12</v>
      </c>
      <c r="F657" s="4" t="s">
        <v>8</v>
      </c>
    </row>
    <row r="658" spans="1:6" ht="14.45" customHeight="1" x14ac:dyDescent="0.25">
      <c r="A658" s="3" t="s">
        <v>6</v>
      </c>
      <c r="B658" s="3" t="s">
        <v>158</v>
      </c>
      <c r="C658" s="4">
        <v>1998005356</v>
      </c>
      <c r="D658" s="23" t="s">
        <v>11</v>
      </c>
      <c r="E658" s="5" t="s">
        <v>12</v>
      </c>
      <c r="F658" s="4" t="s">
        <v>8</v>
      </c>
    </row>
    <row r="659" spans="1:6" ht="14.45" customHeight="1" x14ac:dyDescent="0.25">
      <c r="A659" s="3" t="s">
        <v>6</v>
      </c>
      <c r="B659" s="3" t="s">
        <v>158</v>
      </c>
      <c r="C659" s="4">
        <v>1998006956</v>
      </c>
      <c r="D659" s="23" t="s">
        <v>9</v>
      </c>
      <c r="E659" s="5" t="s">
        <v>12</v>
      </c>
      <c r="F659" s="4" t="s">
        <v>8</v>
      </c>
    </row>
    <row r="660" spans="1:6" ht="14.45" customHeight="1" x14ac:dyDescent="0.25">
      <c r="A660" s="3" t="s">
        <v>6</v>
      </c>
      <c r="B660" s="3" t="s">
        <v>158</v>
      </c>
      <c r="C660" s="4">
        <v>1999000765</v>
      </c>
      <c r="D660" s="23" t="s">
        <v>11</v>
      </c>
      <c r="E660" s="5" t="s">
        <v>12</v>
      </c>
      <c r="F660" s="4" t="s">
        <v>8</v>
      </c>
    </row>
    <row r="661" spans="1:6" ht="14.45" customHeight="1" x14ac:dyDescent="0.25">
      <c r="A661" s="3" t="s">
        <v>6</v>
      </c>
      <c r="B661" s="3" t="s">
        <v>158</v>
      </c>
      <c r="C661" s="4">
        <v>1999002229</v>
      </c>
      <c r="D661" s="23" t="s">
        <v>9</v>
      </c>
      <c r="E661" s="5" t="s">
        <v>12</v>
      </c>
      <c r="F661" s="4" t="s">
        <v>8</v>
      </c>
    </row>
    <row r="662" spans="1:6" ht="14.45" customHeight="1" x14ac:dyDescent="0.25">
      <c r="A662" s="3" t="s">
        <v>6</v>
      </c>
      <c r="B662" s="3" t="s">
        <v>158</v>
      </c>
      <c r="C662" s="4">
        <v>1999003683</v>
      </c>
      <c r="D662" s="23" t="s">
        <v>9</v>
      </c>
      <c r="E662" s="5" t="s">
        <v>12</v>
      </c>
      <c r="F662" s="4" t="s">
        <v>8</v>
      </c>
    </row>
    <row r="663" spans="1:6" ht="14.45" customHeight="1" x14ac:dyDescent="0.25">
      <c r="A663" s="3" t="s">
        <v>6</v>
      </c>
      <c r="B663" s="3" t="s">
        <v>158</v>
      </c>
      <c r="C663" s="4">
        <v>1999003829</v>
      </c>
      <c r="D663" s="23" t="s">
        <v>11</v>
      </c>
      <c r="E663" s="5" t="s">
        <v>12</v>
      </c>
      <c r="F663" s="4" t="s">
        <v>8</v>
      </c>
    </row>
    <row r="664" spans="1:6" ht="14.45" customHeight="1" x14ac:dyDescent="0.25">
      <c r="A664" s="3" t="s">
        <v>6</v>
      </c>
      <c r="B664" s="3" t="s">
        <v>158</v>
      </c>
      <c r="C664" s="4">
        <v>2000004156</v>
      </c>
      <c r="D664" s="23" t="s">
        <v>11</v>
      </c>
      <c r="E664" s="5" t="s">
        <v>16</v>
      </c>
      <c r="F664" s="4" t="s">
        <v>8</v>
      </c>
    </row>
    <row r="665" spans="1:6" ht="14.45" customHeight="1" x14ac:dyDescent="0.25">
      <c r="A665" s="3" t="s">
        <v>6</v>
      </c>
      <c r="B665" s="3" t="s">
        <v>158</v>
      </c>
      <c r="C665" s="4">
        <v>2000004474</v>
      </c>
      <c r="D665" s="23" t="s">
        <v>11</v>
      </c>
      <c r="E665" s="5" t="s">
        <v>12</v>
      </c>
      <c r="F665" s="4" t="s">
        <v>8</v>
      </c>
    </row>
    <row r="666" spans="1:6" ht="14.45" customHeight="1" x14ac:dyDescent="0.25">
      <c r="A666" s="3" t="s">
        <v>6</v>
      </c>
      <c r="B666" s="3" t="s">
        <v>158</v>
      </c>
      <c r="C666" s="4">
        <v>2000006019</v>
      </c>
      <c r="D666" s="23" t="s">
        <v>11</v>
      </c>
      <c r="E666" s="5" t="s">
        <v>12</v>
      </c>
      <c r="F666" s="4" t="s">
        <v>8</v>
      </c>
    </row>
    <row r="667" spans="1:6" ht="14.45" customHeight="1" x14ac:dyDescent="0.25">
      <c r="A667" s="3" t="s">
        <v>6</v>
      </c>
      <c r="B667" s="3" t="s">
        <v>158</v>
      </c>
      <c r="C667" s="4">
        <v>2001000618</v>
      </c>
      <c r="D667" s="23" t="s">
        <v>9</v>
      </c>
      <c r="E667" s="5" t="s">
        <v>12</v>
      </c>
      <c r="F667" s="4" t="s">
        <v>8</v>
      </c>
    </row>
    <row r="668" spans="1:6" ht="14.45" customHeight="1" x14ac:dyDescent="0.25">
      <c r="A668" s="3" t="s">
        <v>6</v>
      </c>
      <c r="B668" s="3" t="s">
        <v>158</v>
      </c>
      <c r="C668" s="4">
        <v>2002001138</v>
      </c>
      <c r="D668" s="23" t="s">
        <v>9</v>
      </c>
      <c r="E668" s="5" t="s">
        <v>12</v>
      </c>
      <c r="F668" s="4" t="s">
        <v>8</v>
      </c>
    </row>
    <row r="669" spans="1:6" ht="14.45" customHeight="1" x14ac:dyDescent="0.25">
      <c r="A669" s="3" t="s">
        <v>6</v>
      </c>
      <c r="B669" s="3" t="s">
        <v>158</v>
      </c>
      <c r="C669" s="4">
        <v>2003002911</v>
      </c>
      <c r="D669" s="23" t="s">
        <v>9</v>
      </c>
      <c r="E669" s="5" t="s">
        <v>12</v>
      </c>
      <c r="F669" s="4" t="s">
        <v>8</v>
      </c>
    </row>
    <row r="670" spans="1:6" ht="14.45" customHeight="1" x14ac:dyDescent="0.25">
      <c r="A670" s="3" t="s">
        <v>6</v>
      </c>
      <c r="B670" s="3" t="s">
        <v>158</v>
      </c>
      <c r="C670" s="4">
        <v>2003003029</v>
      </c>
      <c r="D670" s="23" t="s">
        <v>9</v>
      </c>
      <c r="E670" s="5" t="s">
        <v>12</v>
      </c>
      <c r="F670" s="4" t="s">
        <v>8</v>
      </c>
    </row>
    <row r="671" spans="1:6" ht="14.45" customHeight="1" x14ac:dyDescent="0.25">
      <c r="A671" s="3" t="s">
        <v>6</v>
      </c>
      <c r="B671" s="3" t="s">
        <v>158</v>
      </c>
      <c r="C671" s="4">
        <v>2005005347</v>
      </c>
      <c r="D671" s="23" t="s">
        <v>11</v>
      </c>
      <c r="E671" s="5" t="s">
        <v>16</v>
      </c>
      <c r="F671" s="4" t="s">
        <v>8</v>
      </c>
    </row>
    <row r="672" spans="1:6" ht="14.45" customHeight="1" x14ac:dyDescent="0.25">
      <c r="A672" s="3" t="s">
        <v>6</v>
      </c>
      <c r="B672" s="3" t="s">
        <v>158</v>
      </c>
      <c r="C672" s="4">
        <v>2005005411</v>
      </c>
      <c r="D672" s="23" t="s">
        <v>11</v>
      </c>
      <c r="E672" s="5" t="s">
        <v>16</v>
      </c>
      <c r="F672" s="4" t="s">
        <v>8</v>
      </c>
    </row>
    <row r="673" spans="1:6" ht="14.45" customHeight="1" x14ac:dyDescent="0.25">
      <c r="A673" s="3" t="s">
        <v>6</v>
      </c>
      <c r="B673" s="3" t="s">
        <v>158</v>
      </c>
      <c r="C673" s="4">
        <v>2006000683</v>
      </c>
      <c r="D673" s="23" t="s">
        <v>11</v>
      </c>
      <c r="E673" s="5" t="s">
        <v>12</v>
      </c>
      <c r="F673" s="4" t="s">
        <v>8</v>
      </c>
    </row>
    <row r="674" spans="1:6" ht="14.45" customHeight="1" x14ac:dyDescent="0.25">
      <c r="A674" s="3" t="s">
        <v>6</v>
      </c>
      <c r="B674" s="3" t="s">
        <v>158</v>
      </c>
      <c r="C674" s="4">
        <v>2006001647</v>
      </c>
      <c r="D674" s="23" t="s">
        <v>11</v>
      </c>
      <c r="E674" s="5" t="s">
        <v>12</v>
      </c>
      <c r="F674" s="4" t="s">
        <v>8</v>
      </c>
    </row>
    <row r="675" spans="1:6" ht="14.45" customHeight="1" x14ac:dyDescent="0.25">
      <c r="A675" s="3" t="s">
        <v>6</v>
      </c>
      <c r="B675" s="3" t="s">
        <v>158</v>
      </c>
      <c r="C675" s="4">
        <v>2006003283</v>
      </c>
      <c r="D675" s="23" t="s">
        <v>9</v>
      </c>
      <c r="E675" s="5" t="s">
        <v>12</v>
      </c>
      <c r="F675" s="4" t="s">
        <v>8</v>
      </c>
    </row>
    <row r="676" spans="1:6" ht="14.45" customHeight="1" x14ac:dyDescent="0.25">
      <c r="A676" s="3" t="s">
        <v>6</v>
      </c>
      <c r="B676" s="3" t="s">
        <v>158</v>
      </c>
      <c r="C676" s="4">
        <v>2006006111</v>
      </c>
      <c r="D676" s="23" t="s">
        <v>9</v>
      </c>
      <c r="E676" s="5" t="s">
        <v>12</v>
      </c>
      <c r="F676" s="4" t="s">
        <v>8</v>
      </c>
    </row>
    <row r="677" spans="1:6" ht="14.45" customHeight="1" x14ac:dyDescent="0.25">
      <c r="A677" s="3" t="s">
        <v>6</v>
      </c>
      <c r="B677" s="3" t="s">
        <v>158</v>
      </c>
      <c r="C677" s="4">
        <v>2006006411</v>
      </c>
      <c r="D677" s="23" t="s">
        <v>15</v>
      </c>
      <c r="E677" s="5" t="s">
        <v>12</v>
      </c>
      <c r="F677" s="4" t="s">
        <v>8</v>
      </c>
    </row>
    <row r="678" spans="1:6" ht="14.45" customHeight="1" x14ac:dyDescent="0.25">
      <c r="A678" s="3" t="s">
        <v>6</v>
      </c>
      <c r="B678" s="3" t="s">
        <v>158</v>
      </c>
      <c r="C678" s="4">
        <v>2007000547</v>
      </c>
      <c r="D678" s="23" t="s">
        <v>15</v>
      </c>
      <c r="E678" s="5" t="s">
        <v>16</v>
      </c>
      <c r="F678" s="4" t="s">
        <v>8</v>
      </c>
    </row>
    <row r="679" spans="1:6" ht="14.45" customHeight="1" x14ac:dyDescent="0.25">
      <c r="A679" s="3" t="s">
        <v>6</v>
      </c>
      <c r="B679" s="3" t="s">
        <v>158</v>
      </c>
      <c r="C679" s="4">
        <v>2007000611</v>
      </c>
      <c r="D679" s="23" t="s">
        <v>11</v>
      </c>
      <c r="E679" s="5" t="s">
        <v>12</v>
      </c>
      <c r="F679" s="4" t="s">
        <v>8</v>
      </c>
    </row>
    <row r="680" spans="1:6" ht="14.45" customHeight="1" x14ac:dyDescent="0.25">
      <c r="A680" s="3" t="s">
        <v>6</v>
      </c>
      <c r="B680" s="3" t="s">
        <v>158</v>
      </c>
      <c r="C680" s="4">
        <v>2007002256</v>
      </c>
      <c r="D680" s="23" t="s">
        <v>9</v>
      </c>
      <c r="E680" s="5" t="s">
        <v>12</v>
      </c>
      <c r="F680" s="4" t="s">
        <v>8</v>
      </c>
    </row>
    <row r="681" spans="1:6" ht="14.45" customHeight="1" x14ac:dyDescent="0.25">
      <c r="A681" s="3" t="s">
        <v>6</v>
      </c>
      <c r="B681" s="3" t="s">
        <v>158</v>
      </c>
      <c r="C681" s="4">
        <v>2007002418</v>
      </c>
      <c r="D681" s="23" t="s">
        <v>9</v>
      </c>
      <c r="E681" s="5" t="s">
        <v>12</v>
      </c>
      <c r="F681" s="4" t="s">
        <v>8</v>
      </c>
    </row>
    <row r="682" spans="1:6" ht="14.45" customHeight="1" x14ac:dyDescent="0.25">
      <c r="A682" s="3" t="s">
        <v>6</v>
      </c>
      <c r="B682" s="3" t="s">
        <v>158</v>
      </c>
      <c r="C682" s="4">
        <v>2007002892</v>
      </c>
      <c r="D682" s="23" t="s">
        <v>9</v>
      </c>
      <c r="E682" s="5" t="s">
        <v>12</v>
      </c>
      <c r="F682" s="4" t="s">
        <v>8</v>
      </c>
    </row>
    <row r="683" spans="1:6" ht="14.45" customHeight="1" x14ac:dyDescent="0.25">
      <c r="A683" s="3" t="s">
        <v>6</v>
      </c>
      <c r="B683" s="3" t="s">
        <v>158</v>
      </c>
      <c r="C683" s="4">
        <v>2007003211</v>
      </c>
      <c r="D683" s="23" t="s">
        <v>9</v>
      </c>
      <c r="E683" s="5" t="s">
        <v>12</v>
      </c>
      <c r="F683" s="4" t="s">
        <v>8</v>
      </c>
    </row>
    <row r="684" spans="1:6" ht="14.45" customHeight="1" x14ac:dyDescent="0.25">
      <c r="A684" s="3" t="s">
        <v>6</v>
      </c>
      <c r="B684" s="3" t="s">
        <v>158</v>
      </c>
      <c r="C684" s="4">
        <v>2007003465</v>
      </c>
      <c r="D684" s="23" t="s">
        <v>11</v>
      </c>
      <c r="E684" s="5" t="s">
        <v>12</v>
      </c>
      <c r="F684" s="4" t="s">
        <v>8</v>
      </c>
    </row>
    <row r="685" spans="1:6" ht="14.45" customHeight="1" x14ac:dyDescent="0.25">
      <c r="A685" s="3" t="s">
        <v>6</v>
      </c>
      <c r="B685" s="3" t="s">
        <v>158</v>
      </c>
      <c r="C685" s="4">
        <v>2008000338</v>
      </c>
      <c r="D685" s="23" t="s">
        <v>9</v>
      </c>
      <c r="E685" s="5" t="s">
        <v>12</v>
      </c>
      <c r="F685" s="4" t="s">
        <v>8</v>
      </c>
    </row>
    <row r="686" spans="1:6" ht="14.45" customHeight="1" x14ac:dyDescent="0.25">
      <c r="A686" s="3" t="s">
        <v>6</v>
      </c>
      <c r="B686" s="3" t="s">
        <v>158</v>
      </c>
      <c r="C686" s="4">
        <v>2008000729</v>
      </c>
      <c r="D686" s="23" t="s">
        <v>11</v>
      </c>
      <c r="E686" s="5" t="s">
        <v>12</v>
      </c>
      <c r="F686" s="4" t="s">
        <v>8</v>
      </c>
    </row>
    <row r="687" spans="1:6" ht="14.45" customHeight="1" x14ac:dyDescent="0.25">
      <c r="A687" s="3" t="s">
        <v>6</v>
      </c>
      <c r="B687" s="3" t="s">
        <v>158</v>
      </c>
      <c r="C687" s="4">
        <v>2008001792</v>
      </c>
      <c r="D687" s="23" t="s">
        <v>11</v>
      </c>
      <c r="E687" s="5" t="s">
        <v>12</v>
      </c>
      <c r="F687" s="4" t="s">
        <v>8</v>
      </c>
    </row>
    <row r="688" spans="1:6" ht="14.45" customHeight="1" x14ac:dyDescent="0.25">
      <c r="A688" s="3" t="s">
        <v>6</v>
      </c>
      <c r="B688" s="3" t="s">
        <v>158</v>
      </c>
      <c r="C688" s="4">
        <v>2009001656</v>
      </c>
      <c r="D688" s="23" t="s">
        <v>9</v>
      </c>
      <c r="E688" s="5" t="s">
        <v>12</v>
      </c>
      <c r="F688" s="4" t="s">
        <v>8</v>
      </c>
    </row>
    <row r="689" spans="1:6" ht="14.45" customHeight="1" x14ac:dyDescent="0.25">
      <c r="A689" s="3" t="s">
        <v>6</v>
      </c>
      <c r="B689" s="3" t="s">
        <v>158</v>
      </c>
      <c r="C689" s="4">
        <v>2010001338</v>
      </c>
      <c r="D689" s="23" t="s">
        <v>11</v>
      </c>
      <c r="E689" s="5" t="s">
        <v>12</v>
      </c>
      <c r="F689" s="4" t="s">
        <v>8</v>
      </c>
    </row>
    <row r="690" spans="1:6" ht="14.45" customHeight="1" x14ac:dyDescent="0.25">
      <c r="A690" s="3" t="s">
        <v>6</v>
      </c>
      <c r="B690" s="3" t="s">
        <v>158</v>
      </c>
      <c r="C690" s="4">
        <v>2010001656</v>
      </c>
      <c r="D690" s="23" t="s">
        <v>9</v>
      </c>
      <c r="E690" s="5" t="s">
        <v>12</v>
      </c>
      <c r="F690" s="4" t="s">
        <v>8</v>
      </c>
    </row>
    <row r="691" spans="1:6" ht="14.45" customHeight="1" x14ac:dyDescent="0.25">
      <c r="A691" s="3" t="s">
        <v>6</v>
      </c>
      <c r="B691" s="3" t="s">
        <v>158</v>
      </c>
      <c r="C691" s="4">
        <v>2010005783</v>
      </c>
      <c r="D691" s="23" t="s">
        <v>9</v>
      </c>
      <c r="E691" s="5" t="s">
        <v>12</v>
      </c>
      <c r="F691" s="4" t="s">
        <v>8</v>
      </c>
    </row>
    <row r="692" spans="1:6" ht="14.45" customHeight="1" x14ac:dyDescent="0.25">
      <c r="A692" s="3" t="s">
        <v>6</v>
      </c>
      <c r="B692" s="3" t="s">
        <v>158</v>
      </c>
      <c r="C692" s="4">
        <v>2012000983</v>
      </c>
      <c r="D692" s="23" t="s">
        <v>9</v>
      </c>
      <c r="E692" s="5" t="s">
        <v>12</v>
      </c>
      <c r="F692" s="4" t="s">
        <v>8</v>
      </c>
    </row>
    <row r="693" spans="1:6" ht="14.45" customHeight="1" x14ac:dyDescent="0.25">
      <c r="A693" s="3" t="s">
        <v>6</v>
      </c>
      <c r="B693" s="3" t="s">
        <v>158</v>
      </c>
      <c r="C693" s="4">
        <v>2012001092</v>
      </c>
      <c r="D693" s="23" t="s">
        <v>11</v>
      </c>
      <c r="E693" s="5" t="s">
        <v>12</v>
      </c>
      <c r="F693" s="4" t="s">
        <v>8</v>
      </c>
    </row>
    <row r="694" spans="1:6" ht="14.45" customHeight="1" x14ac:dyDescent="0.25">
      <c r="A694" s="3" t="s">
        <v>6</v>
      </c>
      <c r="B694" s="3" t="s">
        <v>158</v>
      </c>
      <c r="C694" s="4">
        <v>2012001165</v>
      </c>
      <c r="D694" s="23" t="s">
        <v>9</v>
      </c>
      <c r="E694" s="5" t="s">
        <v>12</v>
      </c>
      <c r="F694" s="4" t="s">
        <v>8</v>
      </c>
    </row>
    <row r="695" spans="1:6" ht="14.45" customHeight="1" x14ac:dyDescent="0.25">
      <c r="A695" s="3" t="s">
        <v>6</v>
      </c>
      <c r="B695" s="3" t="s">
        <v>158</v>
      </c>
      <c r="C695" s="4">
        <v>2012001319</v>
      </c>
      <c r="D695" s="23" t="s">
        <v>11</v>
      </c>
      <c r="E695" s="5" t="s">
        <v>12</v>
      </c>
      <c r="F695" s="4" t="s">
        <v>8</v>
      </c>
    </row>
    <row r="696" spans="1:6" ht="14.45" customHeight="1" x14ac:dyDescent="0.25">
      <c r="A696" s="3" t="s">
        <v>6</v>
      </c>
      <c r="B696" s="3" t="s">
        <v>158</v>
      </c>
      <c r="C696" s="4">
        <v>2014000247</v>
      </c>
      <c r="D696" s="23" t="s">
        <v>9</v>
      </c>
      <c r="E696" s="5" t="s">
        <v>12</v>
      </c>
      <c r="F696" s="4" t="s">
        <v>8</v>
      </c>
    </row>
    <row r="697" spans="1:6" ht="14.45" customHeight="1" x14ac:dyDescent="0.25">
      <c r="A697" s="3" t="s">
        <v>6</v>
      </c>
      <c r="B697" s="3" t="s">
        <v>158</v>
      </c>
      <c r="C697" s="4">
        <v>2014000719</v>
      </c>
      <c r="D697" s="23" t="s">
        <v>9</v>
      </c>
      <c r="E697" s="5" t="s">
        <v>12</v>
      </c>
      <c r="F697" s="4" t="s">
        <v>8</v>
      </c>
    </row>
    <row r="698" spans="1:6" ht="14.45" customHeight="1" x14ac:dyDescent="0.25">
      <c r="A698" s="3" t="s">
        <v>6</v>
      </c>
      <c r="B698" s="3" t="s">
        <v>158</v>
      </c>
      <c r="C698" s="4">
        <v>2014001529</v>
      </c>
      <c r="D698" s="23" t="s">
        <v>9</v>
      </c>
      <c r="E698" s="5" t="s">
        <v>12</v>
      </c>
      <c r="F698" s="4" t="s">
        <v>8</v>
      </c>
    </row>
    <row r="699" spans="1:6" ht="14.45" customHeight="1" x14ac:dyDescent="0.25">
      <c r="A699" s="3" t="s">
        <v>6</v>
      </c>
      <c r="B699" s="3" t="s">
        <v>158</v>
      </c>
      <c r="C699" s="4">
        <v>2014001618</v>
      </c>
      <c r="D699" s="23" t="s">
        <v>9</v>
      </c>
      <c r="E699" s="5" t="s">
        <v>12</v>
      </c>
      <c r="F699" s="4" t="s">
        <v>8</v>
      </c>
    </row>
    <row r="700" spans="1:6" ht="14.45" customHeight="1" x14ac:dyDescent="0.25">
      <c r="A700" s="3" t="s">
        <v>6</v>
      </c>
      <c r="B700" s="3" t="s">
        <v>158</v>
      </c>
      <c r="C700" s="4">
        <v>2015000518</v>
      </c>
      <c r="D700" s="23" t="s">
        <v>11</v>
      </c>
      <c r="E700" s="5" t="s">
        <v>12</v>
      </c>
      <c r="F700" s="4" t="s">
        <v>8</v>
      </c>
    </row>
    <row r="701" spans="1:6" ht="14.45" customHeight="1" x14ac:dyDescent="0.25">
      <c r="A701" s="3" t="s">
        <v>6</v>
      </c>
      <c r="B701" s="3" t="s">
        <v>158</v>
      </c>
      <c r="C701" s="4">
        <v>2015000811</v>
      </c>
      <c r="D701" s="23" t="s">
        <v>9</v>
      </c>
      <c r="E701" s="5" t="s">
        <v>12</v>
      </c>
      <c r="F701" s="4" t="s">
        <v>8</v>
      </c>
    </row>
    <row r="702" spans="1:6" ht="14.45" customHeight="1" x14ac:dyDescent="0.25">
      <c r="A702" s="3" t="s">
        <v>6</v>
      </c>
      <c r="B702" s="3" t="s">
        <v>158</v>
      </c>
      <c r="C702" s="4">
        <v>2016000211</v>
      </c>
      <c r="D702" s="23" t="s">
        <v>9</v>
      </c>
      <c r="E702" s="5" t="s">
        <v>33</v>
      </c>
      <c r="F702" s="4" t="s">
        <v>8</v>
      </c>
    </row>
    <row r="703" spans="1:6" ht="14.45" customHeight="1" x14ac:dyDescent="0.25">
      <c r="A703" s="3" t="s">
        <v>6</v>
      </c>
      <c r="B703" s="3" t="s">
        <v>158</v>
      </c>
      <c r="C703" s="4">
        <v>2016000929</v>
      </c>
      <c r="D703" s="23" t="s">
        <v>9</v>
      </c>
      <c r="E703" s="5" t="s">
        <v>12</v>
      </c>
      <c r="F703" s="4" t="s">
        <v>8</v>
      </c>
    </row>
    <row r="704" spans="1:6" ht="14.45" customHeight="1" x14ac:dyDescent="0.25">
      <c r="A704" s="3" t="s">
        <v>6</v>
      </c>
      <c r="B704" s="3" t="s">
        <v>158</v>
      </c>
      <c r="C704" s="4">
        <v>2016001038</v>
      </c>
      <c r="D704" s="23" t="s">
        <v>9</v>
      </c>
      <c r="E704" s="5" t="s">
        <v>12</v>
      </c>
      <c r="F704" s="4" t="s">
        <v>8</v>
      </c>
    </row>
    <row r="705" spans="1:6" ht="14.45" customHeight="1" x14ac:dyDescent="0.25">
      <c r="A705" s="3" t="s">
        <v>6</v>
      </c>
      <c r="B705" s="3" t="s">
        <v>158</v>
      </c>
      <c r="C705" s="4">
        <v>2016001119</v>
      </c>
      <c r="D705" s="23" t="s">
        <v>9</v>
      </c>
      <c r="E705" s="5" t="s">
        <v>12</v>
      </c>
      <c r="F705" s="4" t="s">
        <v>8</v>
      </c>
    </row>
    <row r="706" spans="1:6" ht="14.45" customHeight="1" x14ac:dyDescent="0.25">
      <c r="A706" s="3" t="s">
        <v>6</v>
      </c>
      <c r="B706" s="3" t="s">
        <v>158</v>
      </c>
      <c r="C706" s="4">
        <v>2017001074</v>
      </c>
      <c r="D706" s="23" t="s">
        <v>11</v>
      </c>
      <c r="E706" s="5" t="s">
        <v>12</v>
      </c>
      <c r="F706" s="4" t="s">
        <v>8</v>
      </c>
    </row>
    <row r="707" spans="1:6" ht="14.45" customHeight="1" x14ac:dyDescent="0.25">
      <c r="A707" s="3" t="s">
        <v>6</v>
      </c>
      <c r="B707" s="3" t="s">
        <v>158</v>
      </c>
      <c r="C707" s="4">
        <v>2017001147</v>
      </c>
      <c r="D707" s="23" t="s">
        <v>11</v>
      </c>
      <c r="E707" s="5" t="s">
        <v>12</v>
      </c>
      <c r="F707" s="4" t="s">
        <v>8</v>
      </c>
    </row>
    <row r="708" spans="1:6" ht="14.45" customHeight="1" x14ac:dyDescent="0.25">
      <c r="A708" s="3" t="s">
        <v>6</v>
      </c>
      <c r="B708" s="3" t="s">
        <v>158</v>
      </c>
      <c r="C708" s="4">
        <v>2017001538</v>
      </c>
      <c r="D708" s="23" t="s">
        <v>9</v>
      </c>
      <c r="E708" s="5" t="s">
        <v>12</v>
      </c>
      <c r="F708" s="4" t="s">
        <v>8</v>
      </c>
    </row>
    <row r="709" spans="1:6" ht="14.45" customHeight="1" x14ac:dyDescent="0.25">
      <c r="A709" s="3" t="s">
        <v>6</v>
      </c>
      <c r="B709" s="3" t="s">
        <v>158</v>
      </c>
      <c r="C709" s="4">
        <v>2017001619</v>
      </c>
      <c r="D709" s="23" t="s">
        <v>9</v>
      </c>
      <c r="E709" s="5" t="s">
        <v>12</v>
      </c>
      <c r="F709" s="4" t="s">
        <v>8</v>
      </c>
    </row>
    <row r="710" spans="1:6" ht="14.45" customHeight="1" x14ac:dyDescent="0.25">
      <c r="A710" s="3" t="s">
        <v>6</v>
      </c>
      <c r="B710" s="3" t="s">
        <v>158</v>
      </c>
      <c r="C710" s="4">
        <v>2018001256</v>
      </c>
      <c r="D710" s="23" t="s">
        <v>9</v>
      </c>
      <c r="E710" s="5" t="s">
        <v>12</v>
      </c>
      <c r="F710" s="4" t="s">
        <v>8</v>
      </c>
    </row>
    <row r="711" spans="1:6" ht="14.45" customHeight="1" x14ac:dyDescent="0.25">
      <c r="A711" s="3" t="s">
        <v>6</v>
      </c>
      <c r="B711" s="3" t="s">
        <v>158</v>
      </c>
      <c r="C711" s="4">
        <v>2019000318</v>
      </c>
      <c r="D711" s="23" t="s">
        <v>9</v>
      </c>
      <c r="E711" s="5" t="s">
        <v>12</v>
      </c>
      <c r="F711" s="4" t="s">
        <v>8</v>
      </c>
    </row>
    <row r="712" spans="1:6" ht="14.45" customHeight="1" x14ac:dyDescent="0.25">
      <c r="A712" s="3" t="s">
        <v>6</v>
      </c>
      <c r="B712" s="3" t="s">
        <v>158</v>
      </c>
      <c r="C712" s="4">
        <v>2019001292</v>
      </c>
      <c r="D712" s="23" t="s">
        <v>11</v>
      </c>
      <c r="E712" s="5" t="s">
        <v>12</v>
      </c>
      <c r="F712" s="4" t="s">
        <v>8</v>
      </c>
    </row>
    <row r="713" spans="1:6" ht="14.45" customHeight="1" x14ac:dyDescent="0.25">
      <c r="A713" s="3" t="s">
        <v>6</v>
      </c>
      <c r="B713" s="3" t="s">
        <v>158</v>
      </c>
      <c r="C713" s="4">
        <v>2019001365</v>
      </c>
      <c r="D713" s="23" t="s">
        <v>9</v>
      </c>
      <c r="E713" s="5" t="s">
        <v>12</v>
      </c>
      <c r="F713" s="4" t="s">
        <v>8</v>
      </c>
    </row>
    <row r="714" spans="1:6" ht="14.45" customHeight="1" x14ac:dyDescent="0.25">
      <c r="A714" s="3" t="s">
        <v>6</v>
      </c>
      <c r="B714" s="3" t="s">
        <v>158</v>
      </c>
      <c r="C714" s="4">
        <v>2019001756</v>
      </c>
      <c r="D714" s="23" t="s">
        <v>9</v>
      </c>
      <c r="E714" s="5" t="s">
        <v>12</v>
      </c>
      <c r="F714" s="4" t="s">
        <v>8</v>
      </c>
    </row>
    <row r="715" spans="1:6" ht="14.45" customHeight="1" x14ac:dyDescent="0.25">
      <c r="A715" s="3" t="s">
        <v>6</v>
      </c>
      <c r="B715" s="3" t="s">
        <v>158</v>
      </c>
      <c r="C715" s="4">
        <v>2019002256</v>
      </c>
      <c r="D715" s="23" t="s">
        <v>11</v>
      </c>
      <c r="E715" s="5" t="s">
        <v>12</v>
      </c>
      <c r="F715" s="4" t="s">
        <v>8</v>
      </c>
    </row>
    <row r="716" spans="1:6" ht="14.45" customHeight="1" x14ac:dyDescent="0.25">
      <c r="A716" s="3" t="s">
        <v>6</v>
      </c>
      <c r="B716" s="3" t="s">
        <v>158</v>
      </c>
      <c r="C716" s="4">
        <v>2019003147</v>
      </c>
      <c r="D716" s="23" t="s">
        <v>9</v>
      </c>
      <c r="E716" s="5" t="s">
        <v>16</v>
      </c>
      <c r="F716" s="4" t="s">
        <v>8</v>
      </c>
    </row>
    <row r="717" spans="1:6" ht="14.45" customHeight="1" x14ac:dyDescent="0.25">
      <c r="A717" s="3" t="s">
        <v>6</v>
      </c>
      <c r="B717" s="3" t="s">
        <v>158</v>
      </c>
      <c r="C717" s="4">
        <v>2019003211</v>
      </c>
      <c r="D717" s="23" t="s">
        <v>11</v>
      </c>
      <c r="E717" s="5" t="s">
        <v>12</v>
      </c>
      <c r="F717" s="4" t="s">
        <v>8</v>
      </c>
    </row>
    <row r="718" spans="1:6" ht="14.45" customHeight="1" x14ac:dyDescent="0.25">
      <c r="A718" s="3" t="s">
        <v>6</v>
      </c>
      <c r="B718" s="3" t="s">
        <v>158</v>
      </c>
      <c r="C718" s="4">
        <v>2019003392</v>
      </c>
      <c r="D718" s="23" t="s">
        <v>9</v>
      </c>
      <c r="E718" s="5" t="s">
        <v>12</v>
      </c>
      <c r="F718" s="4" t="s">
        <v>8</v>
      </c>
    </row>
    <row r="719" spans="1:6" ht="14.45" customHeight="1" x14ac:dyDescent="0.25">
      <c r="A719" s="3" t="s">
        <v>6</v>
      </c>
      <c r="B719" s="3" t="s">
        <v>158</v>
      </c>
      <c r="C719" s="4">
        <v>2020001111</v>
      </c>
      <c r="D719" s="23" t="s">
        <v>9</v>
      </c>
      <c r="E719" s="5" t="s">
        <v>12</v>
      </c>
      <c r="F719" s="4" t="s">
        <v>8</v>
      </c>
    </row>
    <row r="720" spans="1:6" ht="14.45" customHeight="1" x14ac:dyDescent="0.25">
      <c r="A720" s="3" t="s">
        <v>6</v>
      </c>
      <c r="B720" s="3" t="s">
        <v>158</v>
      </c>
      <c r="C720" s="4">
        <v>2020001292</v>
      </c>
      <c r="D720" s="23" t="s">
        <v>11</v>
      </c>
      <c r="E720" s="5" t="s">
        <v>12</v>
      </c>
      <c r="F720" s="4" t="s">
        <v>8</v>
      </c>
    </row>
    <row r="721" spans="1:6" ht="14.45" customHeight="1" x14ac:dyDescent="0.25">
      <c r="A721" s="3" t="s">
        <v>6</v>
      </c>
      <c r="B721" s="3" t="s">
        <v>158</v>
      </c>
      <c r="C721" s="4">
        <v>2020002019</v>
      </c>
      <c r="D721" s="23" t="s">
        <v>9</v>
      </c>
      <c r="E721" s="5" t="s">
        <v>12</v>
      </c>
      <c r="F721" s="4" t="s">
        <v>8</v>
      </c>
    </row>
    <row r="722" spans="1:6" ht="14.45" customHeight="1" x14ac:dyDescent="0.25">
      <c r="A722" s="3" t="s">
        <v>6</v>
      </c>
      <c r="B722" s="3" t="s">
        <v>158</v>
      </c>
      <c r="C722" s="4">
        <v>2020002892</v>
      </c>
      <c r="D722" s="23" t="s">
        <v>11</v>
      </c>
      <c r="E722" s="5" t="s">
        <v>12</v>
      </c>
      <c r="F722" s="4" t="s">
        <v>8</v>
      </c>
    </row>
    <row r="723" spans="1:6" ht="14.45" customHeight="1" x14ac:dyDescent="0.25">
      <c r="A723" s="3" t="s">
        <v>6</v>
      </c>
      <c r="B723" s="3" t="s">
        <v>158</v>
      </c>
      <c r="C723" s="4">
        <v>2020003465</v>
      </c>
      <c r="D723" s="23" t="s">
        <v>9</v>
      </c>
      <c r="E723" s="5" t="s">
        <v>12</v>
      </c>
      <c r="F723" s="4" t="s">
        <v>8</v>
      </c>
    </row>
    <row r="724" spans="1:6" ht="14.45" customHeight="1" x14ac:dyDescent="0.25">
      <c r="A724" s="3" t="s">
        <v>6</v>
      </c>
      <c r="B724" s="3" t="s">
        <v>158</v>
      </c>
      <c r="C724" s="4">
        <v>2021000974</v>
      </c>
      <c r="D724" s="23" t="s">
        <v>11</v>
      </c>
      <c r="E724" s="5" t="s">
        <v>12</v>
      </c>
      <c r="F724" s="4" t="s">
        <v>8</v>
      </c>
    </row>
    <row r="725" spans="1:6" ht="14.45" customHeight="1" x14ac:dyDescent="0.25">
      <c r="A725" s="3" t="s">
        <v>6</v>
      </c>
      <c r="B725" s="3" t="s">
        <v>159</v>
      </c>
      <c r="C725" s="4">
        <v>2010004329</v>
      </c>
      <c r="D725" s="23" t="s">
        <v>9</v>
      </c>
      <c r="E725" s="5" t="s">
        <v>12</v>
      </c>
      <c r="F725" s="4" t="s">
        <v>8</v>
      </c>
    </row>
    <row r="726" spans="1:6" ht="14.45" customHeight="1" x14ac:dyDescent="0.25">
      <c r="A726" s="3" t="s">
        <v>6</v>
      </c>
      <c r="B726" s="3" t="s">
        <v>159</v>
      </c>
      <c r="C726" s="4">
        <v>2010004574</v>
      </c>
      <c r="D726" s="23" t="s">
        <v>9</v>
      </c>
      <c r="E726" s="5" t="s">
        <v>16</v>
      </c>
      <c r="F726" s="4" t="s">
        <v>8</v>
      </c>
    </row>
    <row r="727" spans="1:6" ht="14.45" customHeight="1" x14ac:dyDescent="0.25">
      <c r="A727" s="3" t="s">
        <v>6</v>
      </c>
      <c r="B727" s="3" t="s">
        <v>159</v>
      </c>
      <c r="C727" s="4">
        <v>2019001438</v>
      </c>
      <c r="D727" s="23" t="s">
        <v>9</v>
      </c>
      <c r="E727" s="5" t="s">
        <v>12</v>
      </c>
      <c r="F727" s="4" t="s">
        <v>8</v>
      </c>
    </row>
    <row r="728" spans="1:6" x14ac:dyDescent="0.25">
      <c r="A728" s="3" t="s">
        <v>6</v>
      </c>
      <c r="B728" s="3" t="s">
        <v>160</v>
      </c>
      <c r="C728" s="4">
        <v>1974000583</v>
      </c>
      <c r="D728" s="23" t="s">
        <v>15</v>
      </c>
      <c r="E728" s="5" t="s">
        <v>12</v>
      </c>
      <c r="F728" s="4" t="s">
        <v>8</v>
      </c>
    </row>
    <row r="729" spans="1:6" x14ac:dyDescent="0.25">
      <c r="A729" s="3" t="s">
        <v>6</v>
      </c>
      <c r="B729" s="3" t="s">
        <v>160</v>
      </c>
      <c r="C729" s="4">
        <v>1981000283</v>
      </c>
      <c r="D729" s="23" t="s">
        <v>15</v>
      </c>
      <c r="E729" s="5" t="s">
        <v>12</v>
      </c>
      <c r="F729" s="4" t="s">
        <v>8</v>
      </c>
    </row>
    <row r="730" spans="1:6" x14ac:dyDescent="0.25">
      <c r="A730" s="3" t="s">
        <v>6</v>
      </c>
      <c r="B730" s="3" t="s">
        <v>160</v>
      </c>
      <c r="C730" s="4">
        <v>1988002729</v>
      </c>
      <c r="D730" s="23" t="s">
        <v>15</v>
      </c>
      <c r="E730" s="5" t="s">
        <v>12</v>
      </c>
      <c r="F730" s="4" t="s">
        <v>8</v>
      </c>
    </row>
    <row r="731" spans="1:6" x14ac:dyDescent="0.25">
      <c r="A731" s="3" t="s">
        <v>6</v>
      </c>
      <c r="B731" s="3" t="s">
        <v>160</v>
      </c>
      <c r="C731" s="4">
        <v>1998003647</v>
      </c>
      <c r="D731" s="23" t="s">
        <v>9</v>
      </c>
      <c r="E731" s="5" t="s">
        <v>12</v>
      </c>
      <c r="F731" s="4" t="s">
        <v>8</v>
      </c>
    </row>
    <row r="732" spans="1:6" x14ac:dyDescent="0.25">
      <c r="A732" s="3" t="s">
        <v>6</v>
      </c>
      <c r="B732" s="3" t="s">
        <v>160</v>
      </c>
      <c r="C732" s="4">
        <v>1998006565</v>
      </c>
      <c r="D732" s="23" t="s">
        <v>9</v>
      </c>
      <c r="E732" s="5" t="s">
        <v>12</v>
      </c>
      <c r="F732" s="4" t="s">
        <v>8</v>
      </c>
    </row>
    <row r="733" spans="1:6" x14ac:dyDescent="0.25">
      <c r="A733" s="3" t="s">
        <v>6</v>
      </c>
      <c r="B733" s="3" t="s">
        <v>160</v>
      </c>
      <c r="C733" s="4">
        <v>2005005274</v>
      </c>
      <c r="D733" s="23" t="s">
        <v>9</v>
      </c>
      <c r="E733" s="5" t="s">
        <v>12</v>
      </c>
      <c r="F733" s="4" t="s">
        <v>8</v>
      </c>
    </row>
    <row r="734" spans="1:6" x14ac:dyDescent="0.25">
      <c r="A734" s="3" t="s">
        <v>6</v>
      </c>
      <c r="B734" s="3" t="s">
        <v>160</v>
      </c>
      <c r="C734" s="4">
        <v>2019001829</v>
      </c>
      <c r="D734" s="23" t="s">
        <v>9</v>
      </c>
      <c r="E734" s="5" t="s">
        <v>12</v>
      </c>
      <c r="F734" s="4" t="s">
        <v>8</v>
      </c>
    </row>
    <row r="735" spans="1:6" ht="14.45" customHeight="1" x14ac:dyDescent="0.25">
      <c r="A735" s="3" t="s">
        <v>6</v>
      </c>
      <c r="B735" s="3" t="s">
        <v>161</v>
      </c>
      <c r="C735" s="4">
        <v>1979002274</v>
      </c>
      <c r="D735" s="23" t="s">
        <v>15</v>
      </c>
      <c r="E735" s="5" t="s">
        <v>16</v>
      </c>
      <c r="F735" s="4" t="s">
        <v>14</v>
      </c>
    </row>
    <row r="736" spans="1:6" ht="14.45" customHeight="1" x14ac:dyDescent="0.25">
      <c r="A736" s="3" t="s">
        <v>6</v>
      </c>
      <c r="B736" s="3" t="s">
        <v>161</v>
      </c>
      <c r="C736" s="4">
        <v>2021000338</v>
      </c>
      <c r="D736" s="23" t="s">
        <v>9</v>
      </c>
      <c r="E736" s="5" t="s">
        <v>12</v>
      </c>
      <c r="F736" s="4" t="s">
        <v>14</v>
      </c>
    </row>
    <row r="737" spans="1:6" ht="14.45" customHeight="1" x14ac:dyDescent="0.25">
      <c r="A737" s="3" t="s">
        <v>6</v>
      </c>
      <c r="B737" s="3" t="s">
        <v>161</v>
      </c>
      <c r="C737" s="4">
        <v>2021000419</v>
      </c>
      <c r="D737" s="23" t="s">
        <v>9</v>
      </c>
      <c r="E737" s="5" t="s">
        <v>12</v>
      </c>
      <c r="F737" s="4" t="s">
        <v>14</v>
      </c>
    </row>
    <row r="738" spans="1:6" ht="14.45" customHeight="1" x14ac:dyDescent="0.25">
      <c r="A738" s="3" t="s">
        <v>6</v>
      </c>
      <c r="B738" s="3" t="s">
        <v>161</v>
      </c>
      <c r="C738" s="4">
        <v>2021001865</v>
      </c>
      <c r="D738" s="23" t="s">
        <v>9</v>
      </c>
      <c r="E738" s="5" t="s">
        <v>12</v>
      </c>
      <c r="F738" s="4" t="s">
        <v>14</v>
      </c>
    </row>
    <row r="739" spans="1:6" ht="14.45" customHeight="1" x14ac:dyDescent="0.25">
      <c r="A739" s="3" t="s">
        <v>6</v>
      </c>
      <c r="B739" s="3" t="s">
        <v>162</v>
      </c>
      <c r="C739" s="4">
        <v>2006000829</v>
      </c>
      <c r="D739" s="23" t="s">
        <v>9</v>
      </c>
      <c r="E739" s="5" t="s">
        <v>12</v>
      </c>
      <c r="F739" s="4" t="s">
        <v>8</v>
      </c>
    </row>
    <row r="740" spans="1:6" ht="14.45" customHeight="1" x14ac:dyDescent="0.25">
      <c r="A740" s="3" t="s">
        <v>6</v>
      </c>
      <c r="B740" s="3" t="s">
        <v>163</v>
      </c>
      <c r="C740" s="4">
        <v>2004003065</v>
      </c>
      <c r="D740" s="23" t="s">
        <v>9</v>
      </c>
      <c r="E740" s="5" t="s">
        <v>12</v>
      </c>
      <c r="F740" s="4" t="s">
        <v>8</v>
      </c>
    </row>
    <row r="741" spans="1:6" ht="14.45" customHeight="1" x14ac:dyDescent="0.25">
      <c r="A741" s="3" t="s">
        <v>6</v>
      </c>
      <c r="B741" s="3" t="s">
        <v>164</v>
      </c>
      <c r="C741" s="4">
        <v>2007002183</v>
      </c>
      <c r="D741" s="23" t="s">
        <v>9</v>
      </c>
      <c r="E741" s="5" t="s">
        <v>12</v>
      </c>
      <c r="F741" s="4" t="s">
        <v>8</v>
      </c>
    </row>
    <row r="742" spans="1:6" ht="14.45" customHeight="1" x14ac:dyDescent="0.25">
      <c r="A742" s="3" t="s">
        <v>6</v>
      </c>
      <c r="B742" s="3" t="s">
        <v>165</v>
      </c>
      <c r="C742" s="4">
        <v>2006005065</v>
      </c>
      <c r="D742" s="23" t="s">
        <v>9</v>
      </c>
      <c r="E742" s="5" t="s">
        <v>12</v>
      </c>
      <c r="F742" s="4" t="s">
        <v>8</v>
      </c>
    </row>
    <row r="743" spans="1:6" ht="14.45" customHeight="1" x14ac:dyDescent="0.25">
      <c r="A743" s="3" t="s">
        <v>6</v>
      </c>
      <c r="B743" s="3" t="s">
        <v>166</v>
      </c>
      <c r="C743" s="4">
        <v>2006005774</v>
      </c>
      <c r="D743" s="23" t="s">
        <v>9</v>
      </c>
      <c r="E743" s="5" t="s">
        <v>12</v>
      </c>
      <c r="F743" s="4" t="s">
        <v>8</v>
      </c>
    </row>
    <row r="744" spans="1:6" ht="14.45" customHeight="1" x14ac:dyDescent="0.25">
      <c r="A744" s="3" t="s">
        <v>6</v>
      </c>
      <c r="B744" s="3" t="s">
        <v>167</v>
      </c>
      <c r="C744" s="4">
        <v>2006001329</v>
      </c>
      <c r="D744" s="23" t="s">
        <v>9</v>
      </c>
      <c r="E744" s="5" t="s">
        <v>12</v>
      </c>
      <c r="F744" s="4" t="s">
        <v>8</v>
      </c>
    </row>
    <row r="745" spans="1:6" ht="14.45" customHeight="1" x14ac:dyDescent="0.25">
      <c r="A745" s="3" t="s">
        <v>6</v>
      </c>
      <c r="B745" s="3" t="s">
        <v>168</v>
      </c>
      <c r="C745" s="4">
        <v>2004002956</v>
      </c>
      <c r="D745" s="23" t="s">
        <v>9</v>
      </c>
      <c r="E745" s="5" t="s">
        <v>12</v>
      </c>
      <c r="F745" s="4" t="s">
        <v>8</v>
      </c>
    </row>
    <row r="746" spans="1:6" ht="14.45" customHeight="1" x14ac:dyDescent="0.25">
      <c r="A746" s="3" t="s">
        <v>6</v>
      </c>
      <c r="B746" s="3" t="s">
        <v>169</v>
      </c>
      <c r="C746" s="4">
        <v>2005004211</v>
      </c>
      <c r="D746" s="23" t="s">
        <v>9</v>
      </c>
      <c r="E746" s="5" t="s">
        <v>12</v>
      </c>
      <c r="F746" s="4" t="s">
        <v>8</v>
      </c>
    </row>
    <row r="747" spans="1:6" x14ac:dyDescent="0.25">
      <c r="A747" s="3" t="s">
        <v>6</v>
      </c>
      <c r="B747" s="3" t="s">
        <v>170</v>
      </c>
      <c r="C747" s="4">
        <v>1980001219</v>
      </c>
      <c r="D747" s="23" t="s">
        <v>15</v>
      </c>
      <c r="E747" s="5" t="s">
        <v>16</v>
      </c>
      <c r="F747" s="4" t="s">
        <v>8</v>
      </c>
    </row>
    <row r="748" spans="1:6" ht="14.45" customHeight="1" x14ac:dyDescent="0.25">
      <c r="A748" s="3" t="s">
        <v>6</v>
      </c>
      <c r="B748" s="3" t="s">
        <v>171</v>
      </c>
      <c r="C748" s="4">
        <v>2006005911</v>
      </c>
      <c r="D748" s="23" t="s">
        <v>11</v>
      </c>
      <c r="E748" s="5" t="s">
        <v>12</v>
      </c>
      <c r="F748" s="4" t="s">
        <v>8</v>
      </c>
    </row>
    <row r="749" spans="1:6" ht="14.45" customHeight="1" x14ac:dyDescent="0.25">
      <c r="A749" s="3" t="s">
        <v>6</v>
      </c>
      <c r="B749" s="3" t="s">
        <v>172</v>
      </c>
      <c r="C749" s="4">
        <v>1970000147</v>
      </c>
      <c r="D749" s="23" t="s">
        <v>15</v>
      </c>
      <c r="E749" s="5" t="s">
        <v>16</v>
      </c>
      <c r="F749" s="4" t="s">
        <v>14</v>
      </c>
    </row>
    <row r="750" spans="1:6" ht="14.45" customHeight="1" x14ac:dyDescent="0.25">
      <c r="A750" s="3" t="s">
        <v>6</v>
      </c>
      <c r="B750" s="3" t="s">
        <v>172</v>
      </c>
      <c r="C750" s="4">
        <v>1999003111</v>
      </c>
      <c r="D750" s="23" t="s">
        <v>9</v>
      </c>
      <c r="E750" s="5" t="s">
        <v>12</v>
      </c>
      <c r="F750" s="4" t="s">
        <v>14</v>
      </c>
    </row>
    <row r="751" spans="1:6" ht="14.45" customHeight="1" x14ac:dyDescent="0.25">
      <c r="A751" s="3" t="s">
        <v>6</v>
      </c>
      <c r="B751" s="3" t="s">
        <v>172</v>
      </c>
      <c r="C751" s="4">
        <v>2000005918</v>
      </c>
      <c r="D751" s="23" t="s">
        <v>9</v>
      </c>
      <c r="E751" s="5" t="s">
        <v>12</v>
      </c>
      <c r="F751" s="4" t="s">
        <v>14</v>
      </c>
    </row>
    <row r="752" spans="1:6" ht="14.45" customHeight="1" x14ac:dyDescent="0.25">
      <c r="A752" s="3" t="s">
        <v>6</v>
      </c>
      <c r="B752" s="3" t="s">
        <v>172</v>
      </c>
      <c r="C752" s="4">
        <v>2002000492</v>
      </c>
      <c r="D752" s="23" t="s">
        <v>9</v>
      </c>
      <c r="E752" s="5" t="s">
        <v>12</v>
      </c>
      <c r="F752" s="4" t="s">
        <v>14</v>
      </c>
    </row>
    <row r="753" spans="1:6" ht="14.45" customHeight="1" x14ac:dyDescent="0.25">
      <c r="A753" s="3" t="s">
        <v>6</v>
      </c>
      <c r="B753" s="3" t="s">
        <v>172</v>
      </c>
      <c r="C753" s="4">
        <v>2002001911</v>
      </c>
      <c r="D753" s="23" t="s">
        <v>9</v>
      </c>
      <c r="E753" s="5" t="s">
        <v>12</v>
      </c>
      <c r="F753" s="4" t="s">
        <v>14</v>
      </c>
    </row>
    <row r="754" spans="1:6" ht="14.45" customHeight="1" x14ac:dyDescent="0.25">
      <c r="A754" s="3" t="s">
        <v>6</v>
      </c>
      <c r="B754" s="3" t="s">
        <v>172</v>
      </c>
      <c r="C754" s="4">
        <v>2002003874</v>
      </c>
      <c r="D754" s="23" t="s">
        <v>11</v>
      </c>
      <c r="E754" s="5" t="s">
        <v>33</v>
      </c>
      <c r="F754" s="4" t="s">
        <v>14</v>
      </c>
    </row>
    <row r="755" spans="1:6" ht="14.45" customHeight="1" x14ac:dyDescent="0.25">
      <c r="A755" s="3" t="s">
        <v>6</v>
      </c>
      <c r="B755" s="3" t="s">
        <v>172</v>
      </c>
      <c r="C755" s="4">
        <v>2003002383</v>
      </c>
      <c r="D755" s="23" t="s">
        <v>15</v>
      </c>
      <c r="E755" s="5" t="s">
        <v>16</v>
      </c>
      <c r="F755" s="4" t="s">
        <v>14</v>
      </c>
    </row>
    <row r="756" spans="1:6" ht="14.45" customHeight="1" x14ac:dyDescent="0.25">
      <c r="A756" s="3" t="s">
        <v>6</v>
      </c>
      <c r="B756" s="3" t="s">
        <v>172</v>
      </c>
      <c r="C756" s="4">
        <v>2003002456</v>
      </c>
      <c r="D756" s="23" t="s">
        <v>15</v>
      </c>
      <c r="E756" s="5" t="s">
        <v>16</v>
      </c>
      <c r="F756" s="4" t="s">
        <v>14</v>
      </c>
    </row>
    <row r="757" spans="1:6" ht="14.45" customHeight="1" x14ac:dyDescent="0.25">
      <c r="A757" s="3" t="s">
        <v>6</v>
      </c>
      <c r="B757" s="3" t="s">
        <v>172</v>
      </c>
      <c r="C757" s="4">
        <v>2003002618</v>
      </c>
      <c r="D757" s="23" t="s">
        <v>15</v>
      </c>
      <c r="E757" s="5" t="s">
        <v>16</v>
      </c>
      <c r="F757" s="4" t="s">
        <v>14</v>
      </c>
    </row>
    <row r="758" spans="1:6" ht="14.45" customHeight="1" x14ac:dyDescent="0.25">
      <c r="A758" s="3" t="s">
        <v>6</v>
      </c>
      <c r="B758" s="3" t="s">
        <v>172</v>
      </c>
      <c r="C758" s="4">
        <v>2004001356</v>
      </c>
      <c r="D758" s="23" t="s">
        <v>9</v>
      </c>
      <c r="E758" s="5" t="s">
        <v>12</v>
      </c>
      <c r="F758" s="4" t="s">
        <v>14</v>
      </c>
    </row>
    <row r="759" spans="1:6" ht="14.45" customHeight="1" x14ac:dyDescent="0.25">
      <c r="A759" s="3" t="s">
        <v>6</v>
      </c>
      <c r="B759" s="3" t="s">
        <v>172</v>
      </c>
      <c r="C759" s="4">
        <v>2004002565</v>
      </c>
      <c r="D759" s="23" t="s">
        <v>9</v>
      </c>
      <c r="E759" s="5" t="s">
        <v>12</v>
      </c>
      <c r="F759" s="4" t="s">
        <v>14</v>
      </c>
    </row>
    <row r="760" spans="1:6" ht="14.45" customHeight="1" x14ac:dyDescent="0.25">
      <c r="A760" s="3" t="s">
        <v>6</v>
      </c>
      <c r="B760" s="3" t="s">
        <v>172</v>
      </c>
      <c r="C760" s="4">
        <v>2004002638</v>
      </c>
      <c r="D760" s="23" t="s">
        <v>11</v>
      </c>
      <c r="E760" s="5" t="s">
        <v>12</v>
      </c>
      <c r="F760" s="4" t="s">
        <v>14</v>
      </c>
    </row>
    <row r="761" spans="1:6" ht="14.45" customHeight="1" x14ac:dyDescent="0.25">
      <c r="A761" s="3" t="s">
        <v>6</v>
      </c>
      <c r="B761" s="3" t="s">
        <v>172</v>
      </c>
      <c r="C761" s="4">
        <v>2005000411</v>
      </c>
      <c r="D761" s="23" t="s">
        <v>9</v>
      </c>
      <c r="E761" s="5" t="s">
        <v>12</v>
      </c>
      <c r="F761" s="4" t="s">
        <v>14</v>
      </c>
    </row>
    <row r="762" spans="1:6" ht="14.45" customHeight="1" x14ac:dyDescent="0.25">
      <c r="A762" s="3" t="s">
        <v>6</v>
      </c>
      <c r="B762" s="3" t="s">
        <v>172</v>
      </c>
      <c r="C762" s="4">
        <v>2005000711</v>
      </c>
      <c r="D762" s="23" t="s">
        <v>9</v>
      </c>
      <c r="E762" s="5" t="s">
        <v>12</v>
      </c>
      <c r="F762" s="4" t="s">
        <v>14</v>
      </c>
    </row>
    <row r="763" spans="1:6" ht="14.45" customHeight="1" x14ac:dyDescent="0.25">
      <c r="A763" s="3" t="s">
        <v>6</v>
      </c>
      <c r="B763" s="3" t="s">
        <v>172</v>
      </c>
      <c r="C763" s="4">
        <v>2006001256</v>
      </c>
      <c r="D763" s="23" t="s">
        <v>9</v>
      </c>
      <c r="E763" s="5" t="s">
        <v>12</v>
      </c>
      <c r="F763" s="4" t="s">
        <v>14</v>
      </c>
    </row>
    <row r="764" spans="1:6" ht="14.45" customHeight="1" x14ac:dyDescent="0.25">
      <c r="A764" s="3" t="s">
        <v>6</v>
      </c>
      <c r="B764" s="3" t="s">
        <v>172</v>
      </c>
      <c r="C764" s="4">
        <v>2007001519</v>
      </c>
      <c r="D764" s="23" t="s">
        <v>11</v>
      </c>
      <c r="E764" s="5" t="s">
        <v>12</v>
      </c>
      <c r="F764" s="4" t="s">
        <v>14</v>
      </c>
    </row>
    <row r="765" spans="1:6" ht="14.45" customHeight="1" x14ac:dyDescent="0.25">
      <c r="A765" s="3" t="s">
        <v>6</v>
      </c>
      <c r="B765" s="3" t="s">
        <v>172</v>
      </c>
      <c r="C765" s="4">
        <v>2008000818</v>
      </c>
      <c r="D765" s="23" t="s">
        <v>9</v>
      </c>
      <c r="E765" s="5" t="s">
        <v>10</v>
      </c>
      <c r="F765" s="4" t="s">
        <v>14</v>
      </c>
    </row>
    <row r="766" spans="1:6" ht="14.45" customHeight="1" x14ac:dyDescent="0.25">
      <c r="A766" s="3" t="s">
        <v>6</v>
      </c>
      <c r="B766" s="3" t="s">
        <v>172</v>
      </c>
      <c r="C766" s="4">
        <v>2008002756</v>
      </c>
      <c r="D766" s="23" t="s">
        <v>9</v>
      </c>
      <c r="E766" s="5" t="s">
        <v>12</v>
      </c>
      <c r="F766" s="4" t="s">
        <v>14</v>
      </c>
    </row>
    <row r="767" spans="1:6" ht="14.45" customHeight="1" x14ac:dyDescent="0.25">
      <c r="A767" s="3" t="s">
        <v>6</v>
      </c>
      <c r="B767" s="3" t="s">
        <v>172</v>
      </c>
      <c r="C767" s="4">
        <v>2009000374</v>
      </c>
      <c r="D767" s="23" t="s">
        <v>9</v>
      </c>
      <c r="E767" s="5" t="s">
        <v>12</v>
      </c>
      <c r="F767" s="4" t="s">
        <v>14</v>
      </c>
    </row>
    <row r="768" spans="1:6" ht="14.45" customHeight="1" x14ac:dyDescent="0.25">
      <c r="A768" s="3" t="s">
        <v>6</v>
      </c>
      <c r="B768" s="3" t="s">
        <v>172</v>
      </c>
      <c r="C768" s="4">
        <v>2009000692</v>
      </c>
      <c r="D768" s="23" t="s">
        <v>9</v>
      </c>
      <c r="E768" s="5" t="s">
        <v>12</v>
      </c>
      <c r="F768" s="4" t="s">
        <v>14</v>
      </c>
    </row>
    <row r="769" spans="1:6" ht="14.45" customHeight="1" x14ac:dyDescent="0.25">
      <c r="A769" s="3" t="s">
        <v>6</v>
      </c>
      <c r="B769" s="3" t="s">
        <v>172</v>
      </c>
      <c r="C769" s="4">
        <v>2009001974</v>
      </c>
      <c r="D769" s="23" t="s">
        <v>9</v>
      </c>
      <c r="E769" s="5" t="s">
        <v>12</v>
      </c>
      <c r="F769" s="4" t="s">
        <v>14</v>
      </c>
    </row>
    <row r="770" spans="1:6" ht="14.45" customHeight="1" x14ac:dyDescent="0.25">
      <c r="A770" s="3" t="s">
        <v>6</v>
      </c>
      <c r="B770" s="3" t="s">
        <v>172</v>
      </c>
      <c r="C770" s="4">
        <v>2009002792</v>
      </c>
      <c r="D770" s="23" t="s">
        <v>9</v>
      </c>
      <c r="E770" s="5" t="s">
        <v>12</v>
      </c>
      <c r="F770" s="4" t="s">
        <v>14</v>
      </c>
    </row>
    <row r="771" spans="1:6" ht="14.45" customHeight="1" x14ac:dyDescent="0.25">
      <c r="A771" s="3" t="s">
        <v>6</v>
      </c>
      <c r="B771" s="3" t="s">
        <v>172</v>
      </c>
      <c r="C771" s="4">
        <v>2009003047</v>
      </c>
      <c r="D771" s="23" t="s">
        <v>9</v>
      </c>
      <c r="E771" s="5" t="s">
        <v>12</v>
      </c>
      <c r="F771" s="4" t="s">
        <v>14</v>
      </c>
    </row>
    <row r="772" spans="1:6" ht="14.45" customHeight="1" x14ac:dyDescent="0.25">
      <c r="A772" s="3" t="s">
        <v>6</v>
      </c>
      <c r="B772" s="3" t="s">
        <v>172</v>
      </c>
      <c r="C772" s="4">
        <v>2010000447</v>
      </c>
      <c r="D772" s="23" t="s">
        <v>9</v>
      </c>
      <c r="E772" s="5" t="s">
        <v>12</v>
      </c>
      <c r="F772" s="4" t="s">
        <v>14</v>
      </c>
    </row>
    <row r="773" spans="1:6" ht="14.45" customHeight="1" x14ac:dyDescent="0.25">
      <c r="A773" s="3" t="s">
        <v>6</v>
      </c>
      <c r="B773" s="3" t="s">
        <v>172</v>
      </c>
      <c r="C773" s="4">
        <v>2010001583</v>
      </c>
      <c r="D773" s="23" t="s">
        <v>9</v>
      </c>
      <c r="E773" s="5" t="s">
        <v>12</v>
      </c>
      <c r="F773" s="4" t="s">
        <v>14</v>
      </c>
    </row>
    <row r="774" spans="1:6" ht="14.45" customHeight="1" x14ac:dyDescent="0.25">
      <c r="A774" s="3" t="s">
        <v>6</v>
      </c>
      <c r="B774" s="3" t="s">
        <v>172</v>
      </c>
      <c r="C774" s="4">
        <v>2010002547</v>
      </c>
      <c r="D774" s="23" t="s">
        <v>9</v>
      </c>
      <c r="E774" s="5" t="s">
        <v>12</v>
      </c>
      <c r="F774" s="4" t="s">
        <v>14</v>
      </c>
    </row>
    <row r="775" spans="1:6" ht="14.45" customHeight="1" x14ac:dyDescent="0.25">
      <c r="A775" s="3" t="s">
        <v>6</v>
      </c>
      <c r="B775" s="3" t="s">
        <v>172</v>
      </c>
      <c r="C775" s="4">
        <v>2010004019</v>
      </c>
      <c r="D775" s="23" t="s">
        <v>9</v>
      </c>
      <c r="E775" s="5" t="s">
        <v>12</v>
      </c>
      <c r="F775" s="4" t="s">
        <v>14</v>
      </c>
    </row>
    <row r="776" spans="1:6" ht="14.45" customHeight="1" x14ac:dyDescent="0.25">
      <c r="A776" s="3" t="s">
        <v>6</v>
      </c>
      <c r="B776" s="3" t="s">
        <v>172</v>
      </c>
      <c r="C776" s="4">
        <v>2018000292</v>
      </c>
      <c r="D776" s="23" t="s">
        <v>15</v>
      </c>
      <c r="E776" s="5" t="s">
        <v>16</v>
      </c>
      <c r="F776" s="4" t="s">
        <v>14</v>
      </c>
    </row>
    <row r="777" spans="1:6" ht="14.45" customHeight="1" x14ac:dyDescent="0.25">
      <c r="A777" s="3" t="s">
        <v>6</v>
      </c>
      <c r="B777" s="3" t="s">
        <v>172</v>
      </c>
      <c r="C777" s="4">
        <v>2019003619</v>
      </c>
      <c r="D777" s="23" t="s">
        <v>15</v>
      </c>
      <c r="E777" s="5" t="s">
        <v>16</v>
      </c>
      <c r="F777" s="4" t="s">
        <v>14</v>
      </c>
    </row>
    <row r="778" spans="1:6" ht="14.45" customHeight="1" x14ac:dyDescent="0.25">
      <c r="A778" s="3" t="s">
        <v>6</v>
      </c>
      <c r="B778" s="3" t="s">
        <v>172</v>
      </c>
      <c r="C778" s="4">
        <v>2019003783</v>
      </c>
      <c r="D778" s="23" t="s">
        <v>15</v>
      </c>
      <c r="E778" s="5" t="s">
        <v>16</v>
      </c>
      <c r="F778" s="4" t="s">
        <v>14</v>
      </c>
    </row>
    <row r="779" spans="1:6" ht="14.45" customHeight="1" x14ac:dyDescent="0.25">
      <c r="A779" s="3" t="s">
        <v>6</v>
      </c>
      <c r="B779" s="3" t="s">
        <v>172</v>
      </c>
      <c r="C779" s="4">
        <v>2021000011</v>
      </c>
      <c r="D779" s="23" t="s">
        <v>9</v>
      </c>
      <c r="E779" s="5" t="s">
        <v>12</v>
      </c>
      <c r="F779" s="4" t="s">
        <v>14</v>
      </c>
    </row>
    <row r="780" spans="1:6" ht="14.45" customHeight="1" x14ac:dyDescent="0.25">
      <c r="A780" s="3" t="s">
        <v>6</v>
      </c>
      <c r="B780" s="3" t="s">
        <v>172</v>
      </c>
      <c r="C780" s="4">
        <v>2021003183</v>
      </c>
      <c r="D780" s="23" t="s">
        <v>9</v>
      </c>
      <c r="E780" s="5" t="s">
        <v>12</v>
      </c>
      <c r="F780" s="4" t="s">
        <v>14</v>
      </c>
    </row>
    <row r="781" spans="1:6" ht="14.45" customHeight="1" x14ac:dyDescent="0.25">
      <c r="A781" s="3" t="s">
        <v>6</v>
      </c>
      <c r="B781" s="3" t="s">
        <v>173</v>
      </c>
      <c r="C781" s="4">
        <v>1999002318</v>
      </c>
      <c r="D781" s="23" t="s">
        <v>11</v>
      </c>
      <c r="E781" s="5" t="s">
        <v>12</v>
      </c>
      <c r="F781" s="4" t="s">
        <v>8</v>
      </c>
    </row>
    <row r="782" spans="1:6" ht="14.45" customHeight="1" x14ac:dyDescent="0.25">
      <c r="A782" s="3" t="s">
        <v>6</v>
      </c>
      <c r="B782" s="3" t="s">
        <v>174</v>
      </c>
      <c r="C782" s="4">
        <v>2007000156</v>
      </c>
      <c r="D782" s="23" t="s">
        <v>9</v>
      </c>
      <c r="E782" s="5" t="s">
        <v>12</v>
      </c>
      <c r="F782" s="4" t="s">
        <v>8</v>
      </c>
    </row>
    <row r="783" spans="1:6" ht="14.45" customHeight="1" x14ac:dyDescent="0.25">
      <c r="A783" s="3" t="s">
        <v>6</v>
      </c>
      <c r="B783" s="3" t="s">
        <v>175</v>
      </c>
      <c r="C783" s="4">
        <v>1993002529</v>
      </c>
      <c r="D783" s="23" t="s">
        <v>11</v>
      </c>
      <c r="E783" s="5" t="s">
        <v>16</v>
      </c>
      <c r="F783" s="4" t="s">
        <v>8</v>
      </c>
    </row>
    <row r="784" spans="1:6" ht="14.45" customHeight="1" x14ac:dyDescent="0.25">
      <c r="A784" s="3" t="s">
        <v>6</v>
      </c>
      <c r="B784" s="3" t="s">
        <v>175</v>
      </c>
      <c r="C784" s="4">
        <v>2015001174</v>
      </c>
      <c r="D784" s="23" t="s">
        <v>9</v>
      </c>
      <c r="E784" s="5" t="s">
        <v>12</v>
      </c>
      <c r="F784" s="4" t="s">
        <v>8</v>
      </c>
    </row>
    <row r="785" spans="1:6" ht="14.45" customHeight="1" x14ac:dyDescent="0.25">
      <c r="A785" s="3" t="s">
        <v>6</v>
      </c>
      <c r="B785" s="3" t="s">
        <v>176</v>
      </c>
      <c r="C785" s="4">
        <v>1978000529</v>
      </c>
      <c r="D785" s="23" t="s">
        <v>15</v>
      </c>
      <c r="E785" s="5" t="s">
        <v>12</v>
      </c>
      <c r="F785" s="4" t="s">
        <v>14</v>
      </c>
    </row>
    <row r="786" spans="1:6" ht="14.45" customHeight="1" x14ac:dyDescent="0.25">
      <c r="A786" s="3" t="s">
        <v>6</v>
      </c>
      <c r="B786" s="3" t="s">
        <v>176</v>
      </c>
      <c r="C786" s="4">
        <v>2022000765</v>
      </c>
      <c r="D786" s="23" t="s">
        <v>15</v>
      </c>
      <c r="E786" s="5" t="s">
        <v>12</v>
      </c>
      <c r="F786" s="4" t="s">
        <v>14</v>
      </c>
    </row>
    <row r="787" spans="1:6" ht="14.45" customHeight="1" x14ac:dyDescent="0.25">
      <c r="A787" s="3" t="s">
        <v>6</v>
      </c>
      <c r="B787" s="3" t="s">
        <v>176</v>
      </c>
      <c r="C787" s="4">
        <v>2022001192</v>
      </c>
      <c r="D787" s="23" t="s">
        <v>15</v>
      </c>
      <c r="E787" s="5" t="s">
        <v>12</v>
      </c>
      <c r="F787" s="4" t="s">
        <v>14</v>
      </c>
    </row>
    <row r="788" spans="1:6" ht="14.45" customHeight="1" x14ac:dyDescent="0.25">
      <c r="A788" s="3" t="s">
        <v>6</v>
      </c>
      <c r="B788" s="3" t="s">
        <v>176</v>
      </c>
      <c r="C788" s="4">
        <v>2022001656</v>
      </c>
      <c r="D788" s="23" t="s">
        <v>15</v>
      </c>
      <c r="E788" s="5" t="s">
        <v>12</v>
      </c>
      <c r="F788" s="4" t="s">
        <v>14</v>
      </c>
    </row>
    <row r="789" spans="1:6" ht="14.45" customHeight="1" x14ac:dyDescent="0.25">
      <c r="A789" s="3" t="s">
        <v>6</v>
      </c>
      <c r="B789" s="3" t="s">
        <v>176</v>
      </c>
      <c r="C789" s="4">
        <v>2022001729</v>
      </c>
      <c r="D789" s="23" t="s">
        <v>15</v>
      </c>
      <c r="E789" s="5" t="s">
        <v>12</v>
      </c>
      <c r="F789" s="4" t="s">
        <v>14</v>
      </c>
    </row>
    <row r="790" spans="1:6" ht="14.45" customHeight="1" x14ac:dyDescent="0.25">
      <c r="A790" s="3" t="s">
        <v>6</v>
      </c>
      <c r="B790" s="3" t="s">
        <v>176</v>
      </c>
      <c r="C790" s="4">
        <v>2022001818</v>
      </c>
      <c r="D790" s="23" t="s">
        <v>15</v>
      </c>
      <c r="E790" s="5" t="s">
        <v>12</v>
      </c>
      <c r="F790" s="4" t="s">
        <v>14</v>
      </c>
    </row>
    <row r="791" spans="1:6" ht="14.45" customHeight="1" x14ac:dyDescent="0.25">
      <c r="A791" s="3" t="s">
        <v>6</v>
      </c>
      <c r="B791" s="3" t="s">
        <v>177</v>
      </c>
      <c r="C791" s="4">
        <v>1981000429</v>
      </c>
      <c r="D791" s="23" t="s">
        <v>15</v>
      </c>
      <c r="E791" s="5" t="s">
        <v>16</v>
      </c>
      <c r="F791" s="4" t="s">
        <v>14</v>
      </c>
    </row>
    <row r="792" spans="1:6" ht="14.45" customHeight="1" x14ac:dyDescent="0.25">
      <c r="A792" s="3" t="s">
        <v>6</v>
      </c>
      <c r="B792" s="3" t="s">
        <v>177</v>
      </c>
      <c r="C792" s="4">
        <v>2002004765</v>
      </c>
      <c r="D792" s="23" t="s">
        <v>11</v>
      </c>
      <c r="E792" s="5" t="s">
        <v>12</v>
      </c>
      <c r="F792" s="4" t="s">
        <v>14</v>
      </c>
    </row>
    <row r="793" spans="1:6" ht="14.45" customHeight="1" x14ac:dyDescent="0.25">
      <c r="A793" s="3" t="s">
        <v>6</v>
      </c>
      <c r="B793" s="3" t="s">
        <v>178</v>
      </c>
      <c r="C793" s="4">
        <v>1999004965</v>
      </c>
      <c r="D793" s="23" t="s">
        <v>11</v>
      </c>
      <c r="E793" s="5" t="s">
        <v>12</v>
      </c>
      <c r="F793" s="4" t="s">
        <v>8</v>
      </c>
    </row>
    <row r="794" spans="1:6" x14ac:dyDescent="0.25">
      <c r="A794" s="3" t="s">
        <v>6</v>
      </c>
      <c r="B794" s="3" t="s">
        <v>179</v>
      </c>
      <c r="C794" s="4">
        <v>1983000183</v>
      </c>
      <c r="D794" s="23" t="s">
        <v>15</v>
      </c>
      <c r="E794" s="5" t="s">
        <v>16</v>
      </c>
      <c r="F794" s="4" t="s">
        <v>14</v>
      </c>
    </row>
    <row r="795" spans="1:6" x14ac:dyDescent="0.25">
      <c r="A795" s="3" t="s">
        <v>6</v>
      </c>
      <c r="B795" s="3" t="s">
        <v>179</v>
      </c>
      <c r="C795" s="4">
        <v>1998006174</v>
      </c>
      <c r="D795" s="23" t="s">
        <v>15</v>
      </c>
      <c r="E795" s="5" t="s">
        <v>16</v>
      </c>
      <c r="F795" s="4" t="s">
        <v>14</v>
      </c>
    </row>
    <row r="796" spans="1:6" x14ac:dyDescent="0.25">
      <c r="A796" s="3" t="s">
        <v>6</v>
      </c>
      <c r="B796" s="3" t="s">
        <v>179</v>
      </c>
      <c r="C796" s="4">
        <v>2006001892</v>
      </c>
      <c r="D796" s="23" t="s">
        <v>9</v>
      </c>
      <c r="E796" s="5" t="s">
        <v>12</v>
      </c>
      <c r="F796" s="4" t="s">
        <v>14</v>
      </c>
    </row>
    <row r="797" spans="1:6" x14ac:dyDescent="0.25">
      <c r="A797" s="3" t="s">
        <v>6</v>
      </c>
      <c r="B797" s="3" t="s">
        <v>179</v>
      </c>
      <c r="C797" s="4">
        <v>2011000556</v>
      </c>
      <c r="D797" s="23" t="s">
        <v>11</v>
      </c>
      <c r="E797" s="5" t="s">
        <v>16</v>
      </c>
      <c r="F797" s="4" t="s">
        <v>14</v>
      </c>
    </row>
    <row r="798" spans="1:6" x14ac:dyDescent="0.25">
      <c r="A798" s="3" t="s">
        <v>6</v>
      </c>
      <c r="B798" s="3" t="s">
        <v>179</v>
      </c>
      <c r="C798" s="4">
        <v>2021003418</v>
      </c>
      <c r="D798" s="23" t="s">
        <v>9</v>
      </c>
      <c r="E798" s="5" t="s">
        <v>12</v>
      </c>
      <c r="F798" s="4" t="s">
        <v>14</v>
      </c>
    </row>
    <row r="799" spans="1:6" ht="14.45" customHeight="1" x14ac:dyDescent="0.25">
      <c r="A799" s="3" t="s">
        <v>6</v>
      </c>
      <c r="B799" s="3" t="s">
        <v>180</v>
      </c>
      <c r="C799" s="4">
        <v>2004002018</v>
      </c>
      <c r="D799" s="23" t="s">
        <v>11</v>
      </c>
      <c r="E799" s="5" t="s">
        <v>12</v>
      </c>
      <c r="F799" s="4" t="s">
        <v>8</v>
      </c>
    </row>
    <row r="800" spans="1:6" ht="14.45" customHeight="1" x14ac:dyDescent="0.25">
      <c r="A800" s="3" t="s">
        <v>6</v>
      </c>
      <c r="B800" s="3" t="s">
        <v>181</v>
      </c>
      <c r="C800" s="4">
        <v>1985001111</v>
      </c>
      <c r="D800" s="23" t="s">
        <v>15</v>
      </c>
      <c r="E800" s="5" t="s">
        <v>12</v>
      </c>
      <c r="F800" s="4" t="s">
        <v>14</v>
      </c>
    </row>
    <row r="801" spans="1:6" ht="14.45" customHeight="1" x14ac:dyDescent="0.25">
      <c r="A801" s="3" t="s">
        <v>6</v>
      </c>
      <c r="B801" s="3" t="s">
        <v>182</v>
      </c>
      <c r="C801" s="4">
        <v>2006001011</v>
      </c>
      <c r="D801" s="23" t="s">
        <v>11</v>
      </c>
      <c r="E801" s="5" t="s">
        <v>12</v>
      </c>
      <c r="F801" s="4" t="s">
        <v>8</v>
      </c>
    </row>
    <row r="802" spans="1:6" ht="14.45" customHeight="1" x14ac:dyDescent="0.25">
      <c r="A802" s="3" t="s">
        <v>6</v>
      </c>
      <c r="B802" s="3" t="s">
        <v>183</v>
      </c>
      <c r="C802" s="4">
        <v>2017000965</v>
      </c>
      <c r="D802" s="23" t="s">
        <v>9</v>
      </c>
      <c r="E802" s="5" t="s">
        <v>12</v>
      </c>
      <c r="F802" s="4" t="s">
        <v>14</v>
      </c>
    </row>
    <row r="803" spans="1:6" ht="14.45" customHeight="1" x14ac:dyDescent="0.25">
      <c r="A803" s="3" t="s">
        <v>6</v>
      </c>
      <c r="B803" s="3" t="s">
        <v>184</v>
      </c>
      <c r="C803" s="4">
        <v>2015000429</v>
      </c>
      <c r="D803" s="23" t="s">
        <v>9</v>
      </c>
      <c r="E803" s="5" t="s">
        <v>12</v>
      </c>
      <c r="F803" s="4" t="s">
        <v>14</v>
      </c>
    </row>
    <row r="804" spans="1:6" ht="14.45" customHeight="1" x14ac:dyDescent="0.25">
      <c r="A804" s="3" t="s">
        <v>6</v>
      </c>
      <c r="B804" s="3" t="s">
        <v>184</v>
      </c>
      <c r="C804" s="4">
        <v>2021001083</v>
      </c>
      <c r="D804" s="23" t="s">
        <v>9</v>
      </c>
      <c r="E804" s="5" t="s">
        <v>12</v>
      </c>
      <c r="F804" s="4" t="s">
        <v>14</v>
      </c>
    </row>
    <row r="805" spans="1:6" ht="14.45" customHeight="1" x14ac:dyDescent="0.25">
      <c r="A805" s="3" t="s">
        <v>6</v>
      </c>
      <c r="B805" s="3" t="s">
        <v>185</v>
      </c>
      <c r="C805" s="4">
        <v>1999000838</v>
      </c>
      <c r="D805" s="23" t="s">
        <v>9</v>
      </c>
      <c r="E805" s="5" t="s">
        <v>16</v>
      </c>
      <c r="F805" s="4" t="s">
        <v>8</v>
      </c>
    </row>
    <row r="806" spans="1:6" ht="14.45" customHeight="1" x14ac:dyDescent="0.25">
      <c r="A806" s="3" t="s">
        <v>6</v>
      </c>
      <c r="B806" s="3" t="s">
        <v>186</v>
      </c>
      <c r="C806" s="4">
        <v>1979000174</v>
      </c>
      <c r="D806" s="23" t="s">
        <v>15</v>
      </c>
      <c r="E806" s="5" t="s">
        <v>16</v>
      </c>
      <c r="F806" s="4" t="s">
        <v>14</v>
      </c>
    </row>
    <row r="807" spans="1:6" ht="14.45" customHeight="1" x14ac:dyDescent="0.25">
      <c r="A807" s="3" t="s">
        <v>6</v>
      </c>
      <c r="B807" s="3" t="s">
        <v>186</v>
      </c>
      <c r="C807" s="4">
        <v>2008004619</v>
      </c>
      <c r="D807" s="23" t="s">
        <v>11</v>
      </c>
      <c r="E807" s="5" t="s">
        <v>12</v>
      </c>
      <c r="F807" s="4" t="s">
        <v>14</v>
      </c>
    </row>
    <row r="808" spans="1:6" ht="14.45" customHeight="1" x14ac:dyDescent="0.25">
      <c r="A808" s="3" t="s">
        <v>6</v>
      </c>
      <c r="B808" s="3" t="s">
        <v>187</v>
      </c>
      <c r="C808" s="4">
        <v>1990001092</v>
      </c>
      <c r="D808" s="23" t="s">
        <v>9</v>
      </c>
      <c r="E808" s="5" t="s">
        <v>12</v>
      </c>
      <c r="F808" s="4" t="s">
        <v>8</v>
      </c>
    </row>
    <row r="809" spans="1:6" ht="14.45" customHeight="1" x14ac:dyDescent="0.25">
      <c r="A809" s="3" t="s">
        <v>6</v>
      </c>
      <c r="B809" s="3" t="s">
        <v>188</v>
      </c>
      <c r="C809" s="4">
        <v>1982003065</v>
      </c>
      <c r="D809" s="23" t="s">
        <v>15</v>
      </c>
      <c r="E809" s="5" t="s">
        <v>16</v>
      </c>
      <c r="F809" s="4" t="s">
        <v>8</v>
      </c>
    </row>
    <row r="810" spans="1:6" ht="14.45" customHeight="1" x14ac:dyDescent="0.25">
      <c r="A810" s="3" t="s">
        <v>6</v>
      </c>
      <c r="B810" s="3" t="s">
        <v>189</v>
      </c>
      <c r="C810" s="4">
        <v>2010002083</v>
      </c>
      <c r="D810" s="23" t="s">
        <v>9</v>
      </c>
      <c r="E810" s="5" t="s">
        <v>12</v>
      </c>
      <c r="F810" s="4" t="s">
        <v>8</v>
      </c>
    </row>
    <row r="811" spans="1:6" ht="14.45" customHeight="1" x14ac:dyDescent="0.25">
      <c r="A811" s="3" t="s">
        <v>6</v>
      </c>
      <c r="B811" s="3" t="s">
        <v>190</v>
      </c>
      <c r="C811" s="4">
        <v>2014000311</v>
      </c>
      <c r="D811" s="23" t="s">
        <v>9</v>
      </c>
      <c r="E811" s="5" t="s">
        <v>12</v>
      </c>
      <c r="F811" s="4" t="s">
        <v>14</v>
      </c>
    </row>
    <row r="812" spans="1:6" ht="14.45" customHeight="1" x14ac:dyDescent="0.25">
      <c r="A812" s="3" t="s">
        <v>6</v>
      </c>
      <c r="B812" s="3" t="s">
        <v>190</v>
      </c>
      <c r="C812" s="4">
        <v>2015001247</v>
      </c>
      <c r="D812" s="23" t="s">
        <v>9</v>
      </c>
      <c r="E812" s="5" t="s">
        <v>12</v>
      </c>
      <c r="F812" s="4" t="s">
        <v>14</v>
      </c>
    </row>
    <row r="813" spans="1:6" ht="14.45" customHeight="1" x14ac:dyDescent="0.25">
      <c r="A813" s="3" t="s">
        <v>6</v>
      </c>
      <c r="B813" s="3" t="s">
        <v>190</v>
      </c>
      <c r="C813" s="4">
        <v>2020002574</v>
      </c>
      <c r="D813" s="23" t="s">
        <v>9</v>
      </c>
      <c r="E813" s="5" t="s">
        <v>12</v>
      </c>
      <c r="F813" s="4" t="s">
        <v>14</v>
      </c>
    </row>
    <row r="814" spans="1:6" ht="14.45" customHeight="1" x14ac:dyDescent="0.25">
      <c r="A814" s="3" t="s">
        <v>6</v>
      </c>
      <c r="B814" s="3" t="s">
        <v>191</v>
      </c>
      <c r="C814" s="4">
        <v>1971000256</v>
      </c>
      <c r="D814" s="23" t="s">
        <v>15</v>
      </c>
      <c r="E814" s="5" t="s">
        <v>12</v>
      </c>
      <c r="F814" s="4" t="s">
        <v>8</v>
      </c>
    </row>
    <row r="815" spans="1:6" ht="14.45" customHeight="1" x14ac:dyDescent="0.25">
      <c r="A815" s="3" t="s">
        <v>6</v>
      </c>
      <c r="B815" s="3" t="s">
        <v>192</v>
      </c>
      <c r="C815" s="4">
        <v>1997001365</v>
      </c>
      <c r="D815" s="23" t="s">
        <v>11</v>
      </c>
      <c r="E815" s="5" t="s">
        <v>12</v>
      </c>
      <c r="F815" s="4" t="s">
        <v>8</v>
      </c>
    </row>
    <row r="816" spans="1:6" ht="14.45" customHeight="1" x14ac:dyDescent="0.25">
      <c r="A816" s="3" t="s">
        <v>6</v>
      </c>
      <c r="B816" s="3" t="s">
        <v>192</v>
      </c>
      <c r="C816" s="4">
        <v>2002000174</v>
      </c>
      <c r="D816" s="23" t="s">
        <v>11</v>
      </c>
      <c r="E816" s="5" t="s">
        <v>12</v>
      </c>
      <c r="F816" s="4" t="s">
        <v>8</v>
      </c>
    </row>
    <row r="817" spans="1:6" ht="14.45" customHeight="1" x14ac:dyDescent="0.25">
      <c r="A817" s="3" t="s">
        <v>6</v>
      </c>
      <c r="B817" s="3" t="s">
        <v>193</v>
      </c>
      <c r="C817" s="4">
        <v>1980000174</v>
      </c>
      <c r="D817" s="23" t="s">
        <v>15</v>
      </c>
      <c r="E817" s="5" t="s">
        <v>16</v>
      </c>
      <c r="F817" s="4" t="s">
        <v>14</v>
      </c>
    </row>
    <row r="818" spans="1:6" ht="14.45" customHeight="1" x14ac:dyDescent="0.25">
      <c r="A818" s="3" t="s">
        <v>6</v>
      </c>
      <c r="B818" s="3" t="s">
        <v>193</v>
      </c>
      <c r="C818" s="4">
        <v>1998003574</v>
      </c>
      <c r="D818" s="23" t="s">
        <v>11</v>
      </c>
      <c r="E818" s="5" t="s">
        <v>12</v>
      </c>
      <c r="F818" s="4" t="s">
        <v>14</v>
      </c>
    </row>
    <row r="819" spans="1:6" ht="14.45" customHeight="1" x14ac:dyDescent="0.25">
      <c r="A819" s="3" t="s">
        <v>6</v>
      </c>
      <c r="B819" s="3" t="s">
        <v>193</v>
      </c>
      <c r="C819" s="4">
        <v>2019002711</v>
      </c>
      <c r="D819" s="23" t="s">
        <v>9</v>
      </c>
      <c r="E819" s="5" t="s">
        <v>12</v>
      </c>
      <c r="F819" s="4" t="s">
        <v>14</v>
      </c>
    </row>
    <row r="820" spans="1:6" ht="14.45" customHeight="1" x14ac:dyDescent="0.25">
      <c r="A820" s="3" t="s">
        <v>6</v>
      </c>
      <c r="B820" s="3" t="s">
        <v>194</v>
      </c>
      <c r="C820" s="4">
        <v>1982002956</v>
      </c>
      <c r="D820" s="23" t="s">
        <v>15</v>
      </c>
      <c r="E820" s="5" t="s">
        <v>16</v>
      </c>
      <c r="F820" s="4" t="s">
        <v>8</v>
      </c>
    </row>
    <row r="821" spans="1:6" ht="14.45" customHeight="1" x14ac:dyDescent="0.25">
      <c r="A821" s="3" t="s">
        <v>6</v>
      </c>
      <c r="B821" s="3" t="s">
        <v>194</v>
      </c>
      <c r="C821" s="4">
        <v>1987000765</v>
      </c>
      <c r="D821" s="23" t="s">
        <v>11</v>
      </c>
      <c r="E821" s="5" t="s">
        <v>12</v>
      </c>
      <c r="F821" s="4" t="s">
        <v>8</v>
      </c>
    </row>
    <row r="822" spans="1:6" ht="14.45" customHeight="1" x14ac:dyDescent="0.25">
      <c r="A822" s="3" t="s">
        <v>6</v>
      </c>
      <c r="B822" s="3" t="s">
        <v>194</v>
      </c>
      <c r="C822" s="4">
        <v>2006005611</v>
      </c>
      <c r="D822" s="23" t="s">
        <v>9</v>
      </c>
      <c r="E822" s="5" t="s">
        <v>12</v>
      </c>
      <c r="F822" s="4" t="s">
        <v>8</v>
      </c>
    </row>
    <row r="823" spans="1:6" ht="14.45" customHeight="1" x14ac:dyDescent="0.25">
      <c r="A823" s="3" t="s">
        <v>6</v>
      </c>
      <c r="B823" s="3" t="s">
        <v>194</v>
      </c>
      <c r="C823" s="4">
        <v>2018001647</v>
      </c>
      <c r="D823" s="23" t="s">
        <v>9</v>
      </c>
      <c r="E823" s="5" t="s">
        <v>12</v>
      </c>
      <c r="F823" s="4" t="s">
        <v>8</v>
      </c>
    </row>
    <row r="824" spans="1:6" ht="14.45" customHeight="1" x14ac:dyDescent="0.25">
      <c r="A824" s="3" t="s">
        <v>6</v>
      </c>
      <c r="B824" s="3" t="s">
        <v>195</v>
      </c>
      <c r="C824" s="4">
        <v>1986000729</v>
      </c>
      <c r="D824" s="23" t="s">
        <v>11</v>
      </c>
      <c r="E824" s="5" t="s">
        <v>12</v>
      </c>
      <c r="F824" s="4" t="s">
        <v>8</v>
      </c>
    </row>
    <row r="825" spans="1:6" ht="14.45" customHeight="1" x14ac:dyDescent="0.25">
      <c r="A825" s="3" t="s">
        <v>6</v>
      </c>
      <c r="B825" s="3" t="s">
        <v>196</v>
      </c>
      <c r="C825" s="4">
        <v>1988001838</v>
      </c>
      <c r="D825" s="23" t="s">
        <v>15</v>
      </c>
      <c r="E825" s="5" t="s">
        <v>16</v>
      </c>
      <c r="F825" s="4" t="s">
        <v>8</v>
      </c>
    </row>
    <row r="826" spans="1:6" ht="14.45" customHeight="1" x14ac:dyDescent="0.25">
      <c r="A826" s="3" t="s">
        <v>6</v>
      </c>
      <c r="B826" s="3" t="s">
        <v>197</v>
      </c>
      <c r="C826" s="4">
        <v>1996003992</v>
      </c>
      <c r="D826" s="23" t="s">
        <v>15</v>
      </c>
      <c r="E826" s="5" t="s">
        <v>12</v>
      </c>
      <c r="F826" s="4" t="s">
        <v>14</v>
      </c>
    </row>
    <row r="827" spans="1:6" ht="14.45" customHeight="1" x14ac:dyDescent="0.25">
      <c r="A827" s="3" t="s">
        <v>6</v>
      </c>
      <c r="B827" s="3" t="s">
        <v>198</v>
      </c>
      <c r="C827" s="4">
        <v>1988003229</v>
      </c>
      <c r="D827" s="23" t="s">
        <v>15</v>
      </c>
      <c r="E827" s="5" t="s">
        <v>16</v>
      </c>
      <c r="F827" s="4" t="s">
        <v>8</v>
      </c>
    </row>
    <row r="828" spans="1:6" ht="14.45" customHeight="1" x14ac:dyDescent="0.25">
      <c r="A828" s="3" t="s">
        <v>6</v>
      </c>
      <c r="B828" s="3" t="s">
        <v>198</v>
      </c>
      <c r="C828" s="4">
        <v>2005005592</v>
      </c>
      <c r="D828" s="23" t="s">
        <v>9</v>
      </c>
      <c r="E828" s="5" t="s">
        <v>16</v>
      </c>
      <c r="F828" s="4" t="s">
        <v>8</v>
      </c>
    </row>
    <row r="829" spans="1:6" ht="14.45" customHeight="1" x14ac:dyDescent="0.25">
      <c r="A829" s="3" t="s">
        <v>6</v>
      </c>
      <c r="B829" s="3" t="s">
        <v>198</v>
      </c>
      <c r="C829" s="4">
        <v>2020000865</v>
      </c>
      <c r="D829" s="23" t="s">
        <v>9</v>
      </c>
      <c r="E829" s="5" t="s">
        <v>12</v>
      </c>
      <c r="F829" s="4" t="s">
        <v>8</v>
      </c>
    </row>
    <row r="830" spans="1:6" ht="14.45" customHeight="1" x14ac:dyDescent="0.25">
      <c r="A830" s="3" t="s">
        <v>6</v>
      </c>
      <c r="B830" s="3" t="s">
        <v>199</v>
      </c>
      <c r="C830" s="4">
        <v>1975000218</v>
      </c>
      <c r="D830" s="23" t="s">
        <v>15</v>
      </c>
      <c r="E830" s="5" t="s">
        <v>16</v>
      </c>
      <c r="F830" s="4" t="s">
        <v>8</v>
      </c>
    </row>
    <row r="831" spans="1:6" ht="14.45" customHeight="1" x14ac:dyDescent="0.25">
      <c r="A831" s="3" t="s">
        <v>6</v>
      </c>
      <c r="B831" s="3" t="s">
        <v>199</v>
      </c>
      <c r="C831" s="4">
        <v>1979003556</v>
      </c>
      <c r="D831" s="23" t="s">
        <v>15</v>
      </c>
      <c r="E831" s="5" t="s">
        <v>16</v>
      </c>
      <c r="F831" s="4" t="s">
        <v>8</v>
      </c>
    </row>
    <row r="832" spans="1:6" ht="14.45" customHeight="1" x14ac:dyDescent="0.25">
      <c r="A832" s="3" t="s">
        <v>6</v>
      </c>
      <c r="B832" s="3" t="s">
        <v>199</v>
      </c>
      <c r="C832" s="4">
        <v>1996003674</v>
      </c>
      <c r="D832" s="23" t="s">
        <v>11</v>
      </c>
      <c r="E832" s="5" t="s">
        <v>12</v>
      </c>
      <c r="F832" s="4" t="s">
        <v>8</v>
      </c>
    </row>
    <row r="833" spans="1:6" ht="14.45" customHeight="1" x14ac:dyDescent="0.25">
      <c r="A833" s="3" t="s">
        <v>6</v>
      </c>
      <c r="B833" s="3" t="s">
        <v>199</v>
      </c>
      <c r="C833" s="4">
        <v>2000007538</v>
      </c>
      <c r="D833" s="23" t="s">
        <v>9</v>
      </c>
      <c r="E833" s="5" t="s">
        <v>16</v>
      </c>
      <c r="F833" s="4" t="s">
        <v>8</v>
      </c>
    </row>
    <row r="834" spans="1:6" ht="14.45" customHeight="1" x14ac:dyDescent="0.25">
      <c r="A834" s="3" t="s">
        <v>6</v>
      </c>
      <c r="B834" s="3" t="s">
        <v>200</v>
      </c>
      <c r="C834" s="4">
        <v>1989001629</v>
      </c>
      <c r="D834" s="23" t="s">
        <v>11</v>
      </c>
      <c r="E834" s="5" t="s">
        <v>16</v>
      </c>
      <c r="F834" s="4" t="s">
        <v>8</v>
      </c>
    </row>
    <row r="835" spans="1:6" ht="14.45" customHeight="1" x14ac:dyDescent="0.25">
      <c r="A835" s="3" t="s">
        <v>6</v>
      </c>
      <c r="B835" s="3" t="s">
        <v>200</v>
      </c>
      <c r="C835" s="4">
        <v>2009003683</v>
      </c>
      <c r="D835" s="23" t="s">
        <v>15</v>
      </c>
      <c r="E835" s="5" t="s">
        <v>12</v>
      </c>
      <c r="F835" s="4" t="s">
        <v>8</v>
      </c>
    </row>
    <row r="836" spans="1:6" ht="14.45" customHeight="1" x14ac:dyDescent="0.25">
      <c r="A836" s="3" t="s">
        <v>6</v>
      </c>
      <c r="B836" s="3" t="s">
        <v>201</v>
      </c>
      <c r="C836" s="4">
        <v>1991002165</v>
      </c>
      <c r="D836" s="23" t="s">
        <v>15</v>
      </c>
      <c r="E836" s="5" t="s">
        <v>16</v>
      </c>
      <c r="F836" s="4" t="s">
        <v>8</v>
      </c>
    </row>
    <row r="837" spans="1:6" ht="14.45" customHeight="1" x14ac:dyDescent="0.25">
      <c r="A837" s="3" t="s">
        <v>6</v>
      </c>
      <c r="B837" s="3" t="s">
        <v>201</v>
      </c>
      <c r="C837" s="4">
        <v>1991002238</v>
      </c>
      <c r="D837" s="23" t="s">
        <v>11</v>
      </c>
      <c r="E837" s="5" t="s">
        <v>16</v>
      </c>
      <c r="F837" s="4" t="s">
        <v>8</v>
      </c>
    </row>
    <row r="838" spans="1:6" ht="14.45" customHeight="1" x14ac:dyDescent="0.25">
      <c r="A838" s="3" t="s">
        <v>6</v>
      </c>
      <c r="B838" s="3" t="s">
        <v>201</v>
      </c>
      <c r="C838" s="4">
        <v>2014001774</v>
      </c>
      <c r="D838" s="23" t="s">
        <v>9</v>
      </c>
      <c r="E838" s="5" t="s">
        <v>12</v>
      </c>
      <c r="F838" s="4" t="s">
        <v>8</v>
      </c>
    </row>
    <row r="839" spans="1:6" ht="14.45" customHeight="1" x14ac:dyDescent="0.25">
      <c r="A839" s="3" t="s">
        <v>6</v>
      </c>
      <c r="B839" s="3" t="s">
        <v>202</v>
      </c>
      <c r="C839" s="4">
        <v>2002001529</v>
      </c>
      <c r="D839" s="23" t="s">
        <v>15</v>
      </c>
      <c r="E839" s="5" t="s">
        <v>16</v>
      </c>
      <c r="F839" s="4" t="s">
        <v>8</v>
      </c>
    </row>
    <row r="840" spans="1:6" ht="14.45" customHeight="1" x14ac:dyDescent="0.25">
      <c r="A840" s="3" t="s">
        <v>6</v>
      </c>
      <c r="B840" s="3" t="s">
        <v>202</v>
      </c>
      <c r="C840" s="4">
        <v>2004002492</v>
      </c>
      <c r="D840" s="23" t="s">
        <v>9</v>
      </c>
      <c r="E840" s="5" t="s">
        <v>12</v>
      </c>
      <c r="F840" s="4" t="s">
        <v>8</v>
      </c>
    </row>
    <row r="841" spans="1:6" ht="14.45" customHeight="1" x14ac:dyDescent="0.25">
      <c r="A841" s="3" t="s">
        <v>6</v>
      </c>
      <c r="B841" s="3" t="s">
        <v>203</v>
      </c>
      <c r="C841" s="4">
        <v>1985001047</v>
      </c>
      <c r="D841" s="23" t="s">
        <v>11</v>
      </c>
      <c r="E841" s="5" t="s">
        <v>12</v>
      </c>
      <c r="F841" s="4" t="s">
        <v>8</v>
      </c>
    </row>
    <row r="842" spans="1:6" ht="14.45" customHeight="1" x14ac:dyDescent="0.25">
      <c r="A842" s="3" t="s">
        <v>6</v>
      </c>
      <c r="B842" s="3" t="s">
        <v>204</v>
      </c>
      <c r="C842" s="4">
        <v>1998004929</v>
      </c>
      <c r="D842" s="23" t="s">
        <v>9</v>
      </c>
      <c r="E842" s="5" t="s">
        <v>12</v>
      </c>
      <c r="F842" s="4" t="s">
        <v>8</v>
      </c>
    </row>
    <row r="843" spans="1:6" ht="14.45" customHeight="1" x14ac:dyDescent="0.25">
      <c r="A843" s="3" t="s">
        <v>6</v>
      </c>
      <c r="B843" s="3" t="s">
        <v>204</v>
      </c>
      <c r="C843" s="4">
        <v>2009001583</v>
      </c>
      <c r="D843" s="23" t="s">
        <v>9</v>
      </c>
      <c r="E843" s="5" t="s">
        <v>12</v>
      </c>
      <c r="F843" s="4" t="s">
        <v>8</v>
      </c>
    </row>
    <row r="844" spans="1:6" x14ac:dyDescent="0.25">
      <c r="A844" s="3" t="s">
        <v>6</v>
      </c>
      <c r="B844" s="3" t="s">
        <v>205</v>
      </c>
      <c r="C844" s="4">
        <v>2018002211</v>
      </c>
      <c r="D844" s="23" t="s">
        <v>9</v>
      </c>
      <c r="E844" s="5" t="s">
        <v>12</v>
      </c>
      <c r="F844" s="4" t="s">
        <v>8</v>
      </c>
    </row>
    <row r="845" spans="1:6" ht="14.45" customHeight="1" x14ac:dyDescent="0.25">
      <c r="A845" s="3" t="s">
        <v>6</v>
      </c>
      <c r="B845" s="3" t="s">
        <v>206</v>
      </c>
      <c r="C845" s="4">
        <v>1988001056</v>
      </c>
      <c r="D845" s="23" t="s">
        <v>15</v>
      </c>
      <c r="E845" s="5" t="s">
        <v>16</v>
      </c>
      <c r="F845" s="4" t="s">
        <v>8</v>
      </c>
    </row>
    <row r="846" spans="1:6" ht="14.45" customHeight="1" x14ac:dyDescent="0.25">
      <c r="A846" s="3" t="s">
        <v>6</v>
      </c>
      <c r="B846" s="3" t="s">
        <v>206</v>
      </c>
      <c r="C846" s="4">
        <v>2006003356</v>
      </c>
      <c r="D846" s="23" t="s">
        <v>9</v>
      </c>
      <c r="E846" s="5" t="s">
        <v>12</v>
      </c>
      <c r="F846" s="4" t="s">
        <v>8</v>
      </c>
    </row>
    <row r="847" spans="1:6" ht="14.45" customHeight="1" x14ac:dyDescent="0.25">
      <c r="A847" s="3" t="s">
        <v>6</v>
      </c>
      <c r="B847" s="3" t="s">
        <v>207</v>
      </c>
      <c r="C847" s="4">
        <v>1994003065</v>
      </c>
      <c r="D847" s="23" t="s">
        <v>15</v>
      </c>
      <c r="E847" s="5" t="s">
        <v>16</v>
      </c>
      <c r="F847" s="4" t="s">
        <v>8</v>
      </c>
    </row>
    <row r="848" spans="1:6" ht="14.45" customHeight="1" x14ac:dyDescent="0.25">
      <c r="A848" s="3" t="s">
        <v>6</v>
      </c>
      <c r="B848" s="3" t="s">
        <v>207</v>
      </c>
      <c r="C848" s="4">
        <v>1994004411</v>
      </c>
      <c r="D848" s="23" t="s">
        <v>15</v>
      </c>
      <c r="E848" s="5" t="s">
        <v>16</v>
      </c>
      <c r="F848" s="4" t="s">
        <v>8</v>
      </c>
    </row>
    <row r="849" spans="1:6" ht="14.45" customHeight="1" x14ac:dyDescent="0.25">
      <c r="A849" s="3" t="s">
        <v>6</v>
      </c>
      <c r="B849" s="3" t="s">
        <v>207</v>
      </c>
      <c r="C849" s="4">
        <v>1996002392</v>
      </c>
      <c r="D849" s="23" t="s">
        <v>15</v>
      </c>
      <c r="E849" s="5" t="s">
        <v>16</v>
      </c>
      <c r="F849" s="4" t="s">
        <v>8</v>
      </c>
    </row>
    <row r="850" spans="1:6" ht="14.45" customHeight="1" x14ac:dyDescent="0.25">
      <c r="A850" s="3" t="s">
        <v>6</v>
      </c>
      <c r="B850" s="3" t="s">
        <v>207</v>
      </c>
      <c r="C850" s="4">
        <v>1997000318</v>
      </c>
      <c r="D850" s="23" t="s">
        <v>15</v>
      </c>
      <c r="E850" s="5" t="s">
        <v>16</v>
      </c>
      <c r="F850" s="4" t="s">
        <v>8</v>
      </c>
    </row>
    <row r="851" spans="1:6" ht="14.45" customHeight="1" x14ac:dyDescent="0.25">
      <c r="A851" s="3" t="s">
        <v>6</v>
      </c>
      <c r="B851" s="3" t="s">
        <v>207</v>
      </c>
      <c r="C851" s="4">
        <v>1999004418</v>
      </c>
      <c r="D851" s="23" t="s">
        <v>9</v>
      </c>
      <c r="E851" s="5" t="s">
        <v>208</v>
      </c>
      <c r="F851" s="4" t="s">
        <v>8</v>
      </c>
    </row>
    <row r="852" spans="1:6" ht="14.45" customHeight="1" x14ac:dyDescent="0.25">
      <c r="A852" s="3" t="s">
        <v>6</v>
      </c>
      <c r="B852" s="3" t="s">
        <v>207</v>
      </c>
      <c r="C852" s="4">
        <v>1999004574</v>
      </c>
      <c r="D852" s="23" t="s">
        <v>9</v>
      </c>
      <c r="E852" s="5" t="s">
        <v>208</v>
      </c>
      <c r="F852" s="4" t="s">
        <v>8</v>
      </c>
    </row>
    <row r="853" spans="1:6" ht="14.45" customHeight="1" x14ac:dyDescent="0.25">
      <c r="A853" s="3" t="s">
        <v>6</v>
      </c>
      <c r="B853" s="3" t="s">
        <v>207</v>
      </c>
      <c r="C853" s="4">
        <v>1999004647</v>
      </c>
      <c r="D853" s="23" t="s">
        <v>9</v>
      </c>
      <c r="E853" s="5" t="s">
        <v>12</v>
      </c>
      <c r="F853" s="4" t="s">
        <v>8</v>
      </c>
    </row>
    <row r="854" spans="1:6" ht="14.45" customHeight="1" x14ac:dyDescent="0.25">
      <c r="A854" s="3" t="s">
        <v>6</v>
      </c>
      <c r="B854" s="3" t="s">
        <v>207</v>
      </c>
      <c r="C854" s="4">
        <v>1999004711</v>
      </c>
      <c r="D854" s="23" t="s">
        <v>9</v>
      </c>
      <c r="E854" s="5" t="s">
        <v>208</v>
      </c>
      <c r="F854" s="4" t="s">
        <v>8</v>
      </c>
    </row>
    <row r="855" spans="1:6" ht="14.45" customHeight="1" x14ac:dyDescent="0.25">
      <c r="A855" s="3" t="s">
        <v>6</v>
      </c>
      <c r="B855" s="3" t="s">
        <v>207</v>
      </c>
      <c r="C855" s="4">
        <v>1999004892</v>
      </c>
      <c r="D855" s="23" t="s">
        <v>9</v>
      </c>
      <c r="E855" s="5" t="s">
        <v>209</v>
      </c>
      <c r="F855" s="4" t="s">
        <v>8</v>
      </c>
    </row>
    <row r="856" spans="1:6" ht="14.45" customHeight="1" x14ac:dyDescent="0.25">
      <c r="A856" s="3" t="s">
        <v>6</v>
      </c>
      <c r="B856" s="3" t="s">
        <v>207</v>
      </c>
      <c r="C856" s="4">
        <v>1999005392</v>
      </c>
      <c r="D856" s="23" t="s">
        <v>9</v>
      </c>
      <c r="E856" s="5" t="s">
        <v>12</v>
      </c>
      <c r="F856" s="4" t="s">
        <v>8</v>
      </c>
    </row>
    <row r="857" spans="1:6" ht="14.45" customHeight="1" x14ac:dyDescent="0.25">
      <c r="A857" s="3" t="s">
        <v>6</v>
      </c>
      <c r="B857" s="3" t="s">
        <v>207</v>
      </c>
      <c r="C857" s="4">
        <v>1999005465</v>
      </c>
      <c r="D857" s="23" t="s">
        <v>9</v>
      </c>
      <c r="E857" s="5" t="s">
        <v>12</v>
      </c>
      <c r="F857" s="4" t="s">
        <v>8</v>
      </c>
    </row>
    <row r="858" spans="1:6" ht="14.45" customHeight="1" x14ac:dyDescent="0.25">
      <c r="A858" s="3" t="s">
        <v>6</v>
      </c>
      <c r="B858" s="3" t="s">
        <v>207</v>
      </c>
      <c r="C858" s="4">
        <v>2020003074</v>
      </c>
      <c r="D858" s="23" t="s">
        <v>9</v>
      </c>
      <c r="E858" s="5" t="s">
        <v>12</v>
      </c>
      <c r="F858" s="4" t="s">
        <v>8</v>
      </c>
    </row>
    <row r="859" spans="1:6" ht="14.45" customHeight="1" x14ac:dyDescent="0.25">
      <c r="A859" s="3" t="s">
        <v>6</v>
      </c>
      <c r="B859" s="3" t="s">
        <v>210</v>
      </c>
      <c r="C859" s="4">
        <v>1988000718</v>
      </c>
      <c r="D859" s="23" t="s">
        <v>15</v>
      </c>
      <c r="E859" s="5" t="s">
        <v>16</v>
      </c>
      <c r="F859" s="4" t="s">
        <v>14</v>
      </c>
    </row>
    <row r="860" spans="1:6" ht="14.45" customHeight="1" x14ac:dyDescent="0.25">
      <c r="A860" s="3" t="s">
        <v>6</v>
      </c>
      <c r="B860" s="3" t="s">
        <v>210</v>
      </c>
      <c r="C860" s="4">
        <v>1998000818</v>
      </c>
      <c r="D860" s="23" t="s">
        <v>15</v>
      </c>
      <c r="E860" s="5" t="s">
        <v>16</v>
      </c>
      <c r="F860" s="4" t="s">
        <v>14</v>
      </c>
    </row>
    <row r="861" spans="1:6" ht="14.45" customHeight="1" x14ac:dyDescent="0.25">
      <c r="A861" s="3" t="s">
        <v>6</v>
      </c>
      <c r="B861" s="3" t="s">
        <v>210</v>
      </c>
      <c r="C861" s="4">
        <v>1998000974</v>
      </c>
      <c r="D861" s="23" t="s">
        <v>15</v>
      </c>
      <c r="E861" s="5" t="s">
        <v>16</v>
      </c>
      <c r="F861" s="4" t="s">
        <v>14</v>
      </c>
    </row>
    <row r="862" spans="1:6" ht="14.45" customHeight="1" x14ac:dyDescent="0.25">
      <c r="A862" s="3" t="s">
        <v>6</v>
      </c>
      <c r="B862" s="3" t="s">
        <v>210</v>
      </c>
      <c r="C862" s="4">
        <v>1999002865</v>
      </c>
      <c r="D862" s="23" t="s">
        <v>9</v>
      </c>
      <c r="E862" s="5" t="s">
        <v>12</v>
      </c>
      <c r="F862" s="4" t="s">
        <v>14</v>
      </c>
    </row>
    <row r="863" spans="1:6" ht="14.45" customHeight="1" x14ac:dyDescent="0.25">
      <c r="A863" s="3" t="s">
        <v>6</v>
      </c>
      <c r="B863" s="3" t="s">
        <v>210</v>
      </c>
      <c r="C863" s="4">
        <v>1999002938</v>
      </c>
      <c r="D863" s="23" t="s">
        <v>9</v>
      </c>
      <c r="E863" s="5" t="s">
        <v>12</v>
      </c>
      <c r="F863" s="4" t="s">
        <v>14</v>
      </c>
    </row>
    <row r="864" spans="1:6" ht="14.45" customHeight="1" x14ac:dyDescent="0.25">
      <c r="A864" s="3" t="s">
        <v>6</v>
      </c>
      <c r="B864" s="3" t="s">
        <v>210</v>
      </c>
      <c r="C864" s="4">
        <v>1999003047</v>
      </c>
      <c r="D864" s="23" t="s">
        <v>9</v>
      </c>
      <c r="E864" s="5" t="s">
        <v>12</v>
      </c>
      <c r="F864" s="4" t="s">
        <v>14</v>
      </c>
    </row>
    <row r="865" spans="1:6" x14ac:dyDescent="0.25">
      <c r="A865" s="3" t="s">
        <v>6</v>
      </c>
      <c r="B865" s="3" t="s">
        <v>211</v>
      </c>
      <c r="C865" s="4">
        <v>1995001465</v>
      </c>
      <c r="D865" s="23" t="s">
        <v>11</v>
      </c>
      <c r="E865" s="5" t="s">
        <v>12</v>
      </c>
      <c r="F865" s="4" t="s">
        <v>8</v>
      </c>
    </row>
    <row r="866" spans="1:6" ht="14.45" customHeight="1" x14ac:dyDescent="0.25">
      <c r="A866" s="3" t="s">
        <v>6</v>
      </c>
      <c r="B866" s="3" t="s">
        <v>212</v>
      </c>
      <c r="C866" s="4">
        <v>1985000938</v>
      </c>
      <c r="D866" s="23" t="s">
        <v>9</v>
      </c>
      <c r="E866" s="5" t="s">
        <v>12</v>
      </c>
      <c r="F866" s="4" t="s">
        <v>8</v>
      </c>
    </row>
    <row r="867" spans="1:6" ht="14.45" customHeight="1" x14ac:dyDescent="0.25">
      <c r="A867" s="3" t="s">
        <v>6</v>
      </c>
      <c r="B867" s="3" t="s">
        <v>213</v>
      </c>
      <c r="C867" s="4">
        <v>1977000118</v>
      </c>
      <c r="D867" s="23" t="s">
        <v>15</v>
      </c>
      <c r="E867" s="5" t="s">
        <v>16</v>
      </c>
      <c r="F867" s="4" t="s">
        <v>8</v>
      </c>
    </row>
    <row r="868" spans="1:6" ht="14.45" customHeight="1" x14ac:dyDescent="0.25">
      <c r="A868" s="3" t="s">
        <v>6</v>
      </c>
      <c r="B868" s="3" t="s">
        <v>213</v>
      </c>
      <c r="C868" s="4">
        <v>2003001956</v>
      </c>
      <c r="D868" s="23" t="s">
        <v>11</v>
      </c>
      <c r="E868" s="5" t="s">
        <v>12</v>
      </c>
      <c r="F868" s="4" t="s">
        <v>8</v>
      </c>
    </row>
    <row r="869" spans="1:6" ht="14.45" customHeight="1" x14ac:dyDescent="0.25">
      <c r="A869" s="3" t="s">
        <v>6</v>
      </c>
      <c r="B869" s="3" t="s">
        <v>214</v>
      </c>
      <c r="C869" s="4">
        <v>1987000218</v>
      </c>
      <c r="D869" s="23" t="s">
        <v>15</v>
      </c>
      <c r="E869" s="5" t="s">
        <v>16</v>
      </c>
      <c r="F869" s="4" t="s">
        <v>8</v>
      </c>
    </row>
    <row r="870" spans="1:6" ht="14.45" customHeight="1" x14ac:dyDescent="0.25">
      <c r="A870" s="3" t="s">
        <v>6</v>
      </c>
      <c r="B870" s="3" t="s">
        <v>214</v>
      </c>
      <c r="C870" s="4">
        <v>1992001618</v>
      </c>
      <c r="D870" s="23" t="s">
        <v>15</v>
      </c>
      <c r="E870" s="5" t="s">
        <v>16</v>
      </c>
      <c r="F870" s="4" t="s">
        <v>8</v>
      </c>
    </row>
    <row r="871" spans="1:6" ht="14.45" customHeight="1" x14ac:dyDescent="0.25">
      <c r="A871" s="3" t="s">
        <v>6</v>
      </c>
      <c r="B871" s="3" t="s">
        <v>214</v>
      </c>
      <c r="C871" s="4">
        <v>1994001992</v>
      </c>
      <c r="D871" s="23" t="s">
        <v>15</v>
      </c>
      <c r="E871" s="5" t="s">
        <v>16</v>
      </c>
      <c r="F871" s="4" t="s">
        <v>8</v>
      </c>
    </row>
    <row r="872" spans="1:6" ht="14.45" customHeight="1" x14ac:dyDescent="0.25">
      <c r="A872" s="3" t="s">
        <v>6</v>
      </c>
      <c r="B872" s="3" t="s">
        <v>214</v>
      </c>
      <c r="C872" s="4">
        <v>1997003211</v>
      </c>
      <c r="D872" s="23" t="s">
        <v>11</v>
      </c>
      <c r="E872" s="5" t="s">
        <v>12</v>
      </c>
      <c r="F872" s="4" t="s">
        <v>8</v>
      </c>
    </row>
    <row r="873" spans="1:6" ht="14.45" customHeight="1" x14ac:dyDescent="0.25">
      <c r="A873" s="3" t="s">
        <v>6</v>
      </c>
      <c r="B873" s="3" t="s">
        <v>214</v>
      </c>
      <c r="C873" s="4">
        <v>1998004147</v>
      </c>
      <c r="D873" s="23" t="s">
        <v>11</v>
      </c>
      <c r="E873" s="5" t="s">
        <v>12</v>
      </c>
      <c r="F873" s="4" t="s">
        <v>8</v>
      </c>
    </row>
    <row r="874" spans="1:6" ht="14.45" customHeight="1" x14ac:dyDescent="0.25">
      <c r="A874" s="3" t="s">
        <v>6</v>
      </c>
      <c r="B874" s="3" t="s">
        <v>214</v>
      </c>
      <c r="C874" s="4">
        <v>1998005518</v>
      </c>
      <c r="D874" s="23" t="s">
        <v>11</v>
      </c>
      <c r="E874" s="5" t="s">
        <v>12</v>
      </c>
      <c r="F874" s="4" t="s">
        <v>8</v>
      </c>
    </row>
    <row r="875" spans="1:6" ht="14.45" customHeight="1" x14ac:dyDescent="0.25">
      <c r="A875" s="3" t="s">
        <v>6</v>
      </c>
      <c r="B875" s="3" t="s">
        <v>214</v>
      </c>
      <c r="C875" s="4">
        <v>1999002156</v>
      </c>
      <c r="D875" s="23" t="s">
        <v>9</v>
      </c>
      <c r="E875" s="5" t="s">
        <v>12</v>
      </c>
      <c r="F875" s="4" t="s">
        <v>8</v>
      </c>
    </row>
    <row r="876" spans="1:6" ht="14.45" customHeight="1" x14ac:dyDescent="0.25">
      <c r="A876" s="3" t="s">
        <v>6</v>
      </c>
      <c r="B876" s="3" t="s">
        <v>214</v>
      </c>
      <c r="C876" s="4">
        <v>2000006183</v>
      </c>
      <c r="D876" s="23" t="s">
        <v>11</v>
      </c>
      <c r="E876" s="5" t="s">
        <v>12</v>
      </c>
      <c r="F876" s="4" t="s">
        <v>8</v>
      </c>
    </row>
    <row r="877" spans="1:6" ht="14.45" customHeight="1" x14ac:dyDescent="0.25">
      <c r="A877" s="3" t="s">
        <v>6</v>
      </c>
      <c r="B877" s="3" t="s">
        <v>214</v>
      </c>
      <c r="C877" s="4">
        <v>2005004847</v>
      </c>
      <c r="D877" s="23" t="s">
        <v>9</v>
      </c>
      <c r="E877" s="5" t="s">
        <v>12</v>
      </c>
      <c r="F877" s="4" t="s">
        <v>8</v>
      </c>
    </row>
    <row r="878" spans="1:6" ht="14.45" customHeight="1" x14ac:dyDescent="0.25">
      <c r="A878" s="3" t="s">
        <v>6</v>
      </c>
      <c r="B878" s="3" t="s">
        <v>214</v>
      </c>
      <c r="C878" s="4">
        <v>2006001411</v>
      </c>
      <c r="D878" s="23" t="s">
        <v>9</v>
      </c>
      <c r="E878" s="5" t="s">
        <v>12</v>
      </c>
      <c r="F878" s="4" t="s">
        <v>8</v>
      </c>
    </row>
    <row r="879" spans="1:6" ht="14.45" customHeight="1" x14ac:dyDescent="0.25">
      <c r="A879" s="3" t="s">
        <v>6</v>
      </c>
      <c r="B879" s="3" t="s">
        <v>214</v>
      </c>
      <c r="C879" s="4">
        <v>2006005847</v>
      </c>
      <c r="D879" s="23" t="s">
        <v>9</v>
      </c>
      <c r="E879" s="5" t="s">
        <v>12</v>
      </c>
      <c r="F879" s="4" t="s">
        <v>8</v>
      </c>
    </row>
    <row r="880" spans="1:6" ht="14.45" customHeight="1" x14ac:dyDescent="0.25">
      <c r="A880" s="3" t="s">
        <v>6</v>
      </c>
      <c r="B880" s="3" t="s">
        <v>214</v>
      </c>
      <c r="C880" s="4">
        <v>2007001292</v>
      </c>
      <c r="D880" s="23" t="s">
        <v>9</v>
      </c>
      <c r="E880" s="5" t="s">
        <v>12</v>
      </c>
      <c r="F880" s="4" t="s">
        <v>8</v>
      </c>
    </row>
    <row r="881" spans="1:6" ht="14.45" customHeight="1" x14ac:dyDescent="0.25">
      <c r="A881" s="3" t="s">
        <v>6</v>
      </c>
      <c r="B881" s="3" t="s">
        <v>214</v>
      </c>
      <c r="C881" s="4">
        <v>2008003183</v>
      </c>
      <c r="D881" s="23" t="s">
        <v>9</v>
      </c>
      <c r="E881" s="5" t="s">
        <v>12</v>
      </c>
      <c r="F881" s="4" t="s">
        <v>8</v>
      </c>
    </row>
    <row r="882" spans="1:6" ht="14.45" customHeight="1" x14ac:dyDescent="0.25">
      <c r="A882" s="3" t="s">
        <v>6</v>
      </c>
      <c r="B882" s="3" t="s">
        <v>214</v>
      </c>
      <c r="C882" s="4">
        <v>2009003365</v>
      </c>
      <c r="D882" s="23" t="s">
        <v>9</v>
      </c>
      <c r="E882" s="5" t="s">
        <v>12</v>
      </c>
      <c r="F882" s="4" t="s">
        <v>8</v>
      </c>
    </row>
    <row r="883" spans="1:6" ht="14.45" customHeight="1" x14ac:dyDescent="0.25">
      <c r="A883" s="3" t="s">
        <v>6</v>
      </c>
      <c r="B883" s="3" t="s">
        <v>214</v>
      </c>
      <c r="C883" s="4">
        <v>2013001274</v>
      </c>
      <c r="D883" s="23" t="s">
        <v>9</v>
      </c>
      <c r="E883" s="5" t="s">
        <v>12</v>
      </c>
      <c r="F883" s="4" t="s">
        <v>8</v>
      </c>
    </row>
    <row r="884" spans="1:6" ht="14.45" customHeight="1" x14ac:dyDescent="0.25">
      <c r="A884" s="3" t="s">
        <v>6</v>
      </c>
      <c r="B884" s="3" t="s">
        <v>214</v>
      </c>
      <c r="C884" s="4">
        <v>2015000674</v>
      </c>
      <c r="D884" s="23" t="s">
        <v>9</v>
      </c>
      <c r="E884" s="5" t="s">
        <v>12</v>
      </c>
      <c r="F884" s="4" t="s">
        <v>8</v>
      </c>
    </row>
    <row r="885" spans="1:6" ht="14.45" customHeight="1" x14ac:dyDescent="0.25">
      <c r="A885" s="3" t="s">
        <v>6</v>
      </c>
      <c r="B885" s="3" t="s">
        <v>214</v>
      </c>
      <c r="C885" s="4">
        <v>2018001711</v>
      </c>
      <c r="D885" s="23" t="s">
        <v>9</v>
      </c>
      <c r="E885" s="5" t="s">
        <v>12</v>
      </c>
      <c r="F885" s="4" t="s">
        <v>8</v>
      </c>
    </row>
    <row r="886" spans="1:6" ht="14.45" customHeight="1" x14ac:dyDescent="0.25">
      <c r="A886" s="3" t="s">
        <v>6</v>
      </c>
      <c r="B886" s="3" t="s">
        <v>215</v>
      </c>
      <c r="C886" s="4">
        <v>1984000918</v>
      </c>
      <c r="D886" s="23" t="s">
        <v>9</v>
      </c>
      <c r="E886" s="5" t="s">
        <v>12</v>
      </c>
      <c r="F886" s="4" t="s">
        <v>8</v>
      </c>
    </row>
    <row r="887" spans="1:6" ht="14.45" customHeight="1" x14ac:dyDescent="0.25">
      <c r="A887" s="3" t="s">
        <v>6</v>
      </c>
      <c r="B887" s="3" t="s">
        <v>216</v>
      </c>
      <c r="C887" s="4">
        <v>1989000274</v>
      </c>
      <c r="D887" s="23" t="s">
        <v>15</v>
      </c>
      <c r="E887" s="5" t="s">
        <v>16</v>
      </c>
      <c r="F887" s="4" t="s">
        <v>8</v>
      </c>
    </row>
    <row r="888" spans="1:6" ht="14.45" customHeight="1" x14ac:dyDescent="0.25">
      <c r="A888" s="3" t="s">
        <v>6</v>
      </c>
      <c r="B888" s="3" t="s">
        <v>216</v>
      </c>
      <c r="C888" s="4">
        <v>1989000347</v>
      </c>
      <c r="D888" s="23" t="s">
        <v>9</v>
      </c>
      <c r="E888" s="5" t="s">
        <v>16</v>
      </c>
      <c r="F888" s="4" t="s">
        <v>8</v>
      </c>
    </row>
    <row r="889" spans="1:6" ht="14.45" customHeight="1" x14ac:dyDescent="0.25">
      <c r="A889" s="3" t="s">
        <v>6</v>
      </c>
      <c r="B889" s="3" t="s">
        <v>216</v>
      </c>
      <c r="C889" s="4">
        <v>2008003711</v>
      </c>
      <c r="D889" s="23" t="s">
        <v>9</v>
      </c>
      <c r="E889" s="5" t="s">
        <v>12</v>
      </c>
      <c r="F889" s="4" t="s">
        <v>8</v>
      </c>
    </row>
    <row r="890" spans="1:6" ht="14.45" customHeight="1" x14ac:dyDescent="0.25">
      <c r="A890" s="3" t="s">
        <v>6</v>
      </c>
      <c r="B890" s="3" t="s">
        <v>217</v>
      </c>
      <c r="C890" s="4">
        <v>1988000238</v>
      </c>
      <c r="D890" s="23" t="s">
        <v>11</v>
      </c>
      <c r="E890" s="5" t="s">
        <v>12</v>
      </c>
      <c r="F890" s="4" t="s">
        <v>8</v>
      </c>
    </row>
    <row r="891" spans="1:6" ht="14.45" customHeight="1" x14ac:dyDescent="0.25">
      <c r="A891" s="3" t="s">
        <v>6</v>
      </c>
      <c r="B891" s="3" t="s">
        <v>218</v>
      </c>
      <c r="C891" s="4">
        <v>2016000856</v>
      </c>
      <c r="D891" s="23" t="s">
        <v>9</v>
      </c>
      <c r="E891" s="5" t="s">
        <v>12</v>
      </c>
      <c r="F891" s="4" t="s">
        <v>14</v>
      </c>
    </row>
    <row r="892" spans="1:6" ht="14.45" customHeight="1" x14ac:dyDescent="0.25">
      <c r="A892" s="3" t="s">
        <v>6</v>
      </c>
      <c r="B892" s="3" t="s">
        <v>218</v>
      </c>
      <c r="C892" s="4">
        <v>2018001019</v>
      </c>
      <c r="D892" s="23" t="s">
        <v>9</v>
      </c>
      <c r="E892" s="5" t="s">
        <v>12</v>
      </c>
      <c r="F892" s="4" t="s">
        <v>14</v>
      </c>
    </row>
    <row r="893" spans="1:6" ht="14.45" customHeight="1" x14ac:dyDescent="0.25">
      <c r="A893" s="3" t="s">
        <v>6</v>
      </c>
      <c r="B893" s="3" t="s">
        <v>218</v>
      </c>
      <c r="C893" s="4">
        <v>2019000611</v>
      </c>
      <c r="D893" s="23" t="s">
        <v>9</v>
      </c>
      <c r="E893" s="5" t="s">
        <v>12</v>
      </c>
      <c r="F893" s="4" t="s">
        <v>14</v>
      </c>
    </row>
    <row r="894" spans="1:6" ht="14.45" customHeight="1" x14ac:dyDescent="0.25">
      <c r="A894" s="3" t="s">
        <v>6</v>
      </c>
      <c r="B894" s="3" t="s">
        <v>219</v>
      </c>
      <c r="C894" s="4">
        <v>1992001065</v>
      </c>
      <c r="D894" s="23" t="s">
        <v>15</v>
      </c>
      <c r="E894" s="5" t="s">
        <v>12</v>
      </c>
      <c r="F894" s="4" t="s">
        <v>14</v>
      </c>
    </row>
    <row r="895" spans="1:6" ht="14.45" customHeight="1" x14ac:dyDescent="0.25">
      <c r="A895" s="3" t="s">
        <v>6</v>
      </c>
      <c r="B895" s="3" t="s">
        <v>219</v>
      </c>
      <c r="C895" s="4">
        <v>2019000938</v>
      </c>
      <c r="D895" s="23" t="s">
        <v>9</v>
      </c>
      <c r="E895" s="5" t="s">
        <v>12</v>
      </c>
      <c r="F895" s="4" t="s">
        <v>14</v>
      </c>
    </row>
    <row r="896" spans="1:6" ht="14.45" customHeight="1" x14ac:dyDescent="0.25">
      <c r="A896" s="3" t="s">
        <v>6</v>
      </c>
      <c r="B896" s="3" t="s">
        <v>220</v>
      </c>
      <c r="C896" s="4">
        <v>2000002056</v>
      </c>
      <c r="D896" s="23" t="s">
        <v>15</v>
      </c>
      <c r="E896" s="5" t="s">
        <v>16</v>
      </c>
      <c r="F896" s="4" t="s">
        <v>8</v>
      </c>
    </row>
    <row r="897" spans="1:6" ht="14.45" customHeight="1" x14ac:dyDescent="0.25">
      <c r="A897" s="3" t="s">
        <v>6</v>
      </c>
      <c r="B897" s="3" t="s">
        <v>220</v>
      </c>
      <c r="C897" s="4">
        <v>2000002129</v>
      </c>
      <c r="D897" s="23" t="s">
        <v>15</v>
      </c>
      <c r="E897" s="5" t="s">
        <v>16</v>
      </c>
      <c r="F897" s="4" t="s">
        <v>8</v>
      </c>
    </row>
    <row r="898" spans="1:6" ht="14.45" customHeight="1" x14ac:dyDescent="0.25">
      <c r="A898" s="3" t="s">
        <v>6</v>
      </c>
      <c r="B898" s="3" t="s">
        <v>220</v>
      </c>
      <c r="C898" s="4">
        <v>2000002218</v>
      </c>
      <c r="D898" s="23" t="s">
        <v>11</v>
      </c>
      <c r="E898" s="5" t="s">
        <v>12</v>
      </c>
      <c r="F898" s="4" t="s">
        <v>8</v>
      </c>
    </row>
    <row r="899" spans="1:6" ht="14.45" customHeight="1" x14ac:dyDescent="0.25">
      <c r="A899" s="3" t="s">
        <v>6</v>
      </c>
      <c r="B899" s="3" t="s">
        <v>220</v>
      </c>
      <c r="C899" s="4">
        <v>2014001456</v>
      </c>
      <c r="D899" s="23" t="s">
        <v>9</v>
      </c>
      <c r="E899" s="5" t="s">
        <v>12</v>
      </c>
      <c r="F899" s="4" t="s">
        <v>8</v>
      </c>
    </row>
    <row r="900" spans="1:6" ht="14.45" customHeight="1" x14ac:dyDescent="0.25">
      <c r="A900" s="3" t="s">
        <v>6</v>
      </c>
      <c r="B900" s="3" t="s">
        <v>221</v>
      </c>
      <c r="C900" s="4">
        <v>1981000356</v>
      </c>
      <c r="D900" s="23" t="s">
        <v>15</v>
      </c>
      <c r="E900" s="5" t="s">
        <v>16</v>
      </c>
      <c r="F900" s="4" t="s">
        <v>8</v>
      </c>
    </row>
    <row r="901" spans="1:6" ht="14.45" customHeight="1" x14ac:dyDescent="0.25">
      <c r="A901" s="3" t="s">
        <v>6</v>
      </c>
      <c r="B901" s="3" t="s">
        <v>221</v>
      </c>
      <c r="C901" s="4">
        <v>1999004019</v>
      </c>
      <c r="D901" s="23" t="s">
        <v>9</v>
      </c>
      <c r="E901" s="5" t="s">
        <v>12</v>
      </c>
      <c r="F901" s="4" t="s">
        <v>8</v>
      </c>
    </row>
    <row r="902" spans="1:6" ht="14.45" customHeight="1" x14ac:dyDescent="0.25">
      <c r="A902" s="3" t="s">
        <v>6</v>
      </c>
      <c r="B902" s="3" t="s">
        <v>222</v>
      </c>
      <c r="C902" s="4">
        <v>1997002256</v>
      </c>
      <c r="D902" s="23" t="s">
        <v>15</v>
      </c>
      <c r="E902" s="5" t="s">
        <v>16</v>
      </c>
      <c r="F902" s="4" t="s">
        <v>8</v>
      </c>
    </row>
    <row r="903" spans="1:6" ht="14.45" customHeight="1" x14ac:dyDescent="0.25">
      <c r="A903" s="3" t="s">
        <v>6</v>
      </c>
      <c r="B903" s="3" t="s">
        <v>222</v>
      </c>
      <c r="C903" s="4">
        <v>2005002747</v>
      </c>
      <c r="D903" s="23" t="s">
        <v>11</v>
      </c>
      <c r="E903" s="5" t="s">
        <v>12</v>
      </c>
      <c r="F903" s="4" t="s">
        <v>8</v>
      </c>
    </row>
    <row r="904" spans="1:6" ht="14.45" customHeight="1" x14ac:dyDescent="0.25">
      <c r="A904" s="3" t="s">
        <v>6</v>
      </c>
      <c r="B904" s="3" t="s">
        <v>223</v>
      </c>
      <c r="C904" s="4">
        <v>1980000565</v>
      </c>
      <c r="D904" s="23" t="s">
        <v>9</v>
      </c>
      <c r="E904" s="5" t="s">
        <v>12</v>
      </c>
      <c r="F904" s="4" t="s">
        <v>8</v>
      </c>
    </row>
    <row r="905" spans="1:6" ht="14.45" customHeight="1" x14ac:dyDescent="0.25">
      <c r="A905" s="3" t="s">
        <v>6</v>
      </c>
      <c r="B905" s="3" t="s">
        <v>223</v>
      </c>
      <c r="C905" s="4">
        <v>1996003119</v>
      </c>
      <c r="D905" s="23" t="s">
        <v>9</v>
      </c>
      <c r="E905" s="5" t="s">
        <v>16</v>
      </c>
      <c r="F905" s="4" t="s">
        <v>8</v>
      </c>
    </row>
    <row r="906" spans="1:6" ht="14.45" customHeight="1" x14ac:dyDescent="0.25">
      <c r="A906" s="3" t="s">
        <v>6</v>
      </c>
      <c r="B906" s="3" t="s">
        <v>223</v>
      </c>
      <c r="C906" s="4">
        <v>2017000892</v>
      </c>
      <c r="D906" s="23" t="s">
        <v>9</v>
      </c>
      <c r="E906" s="5" t="s">
        <v>12</v>
      </c>
      <c r="F906" s="4" t="s">
        <v>8</v>
      </c>
    </row>
    <row r="907" spans="1:6" ht="14.45" customHeight="1" x14ac:dyDescent="0.25">
      <c r="A907" s="3" t="s">
        <v>6</v>
      </c>
      <c r="B907" s="3" t="s">
        <v>224</v>
      </c>
      <c r="C907" s="4">
        <v>2005001783</v>
      </c>
      <c r="D907" s="23" t="s">
        <v>9</v>
      </c>
      <c r="E907" s="5" t="s">
        <v>12</v>
      </c>
      <c r="F907" s="4" t="s">
        <v>8</v>
      </c>
    </row>
    <row r="908" spans="1:6" ht="14.45" customHeight="1" x14ac:dyDescent="0.25">
      <c r="A908" s="3" t="s">
        <v>6</v>
      </c>
      <c r="B908" s="3" t="s">
        <v>224</v>
      </c>
      <c r="C908" s="4">
        <v>2007000229</v>
      </c>
      <c r="D908" s="23" t="s">
        <v>15</v>
      </c>
      <c r="E908" s="5" t="s">
        <v>16</v>
      </c>
      <c r="F908" s="4" t="s">
        <v>8</v>
      </c>
    </row>
    <row r="909" spans="1:6" ht="14.45" customHeight="1" x14ac:dyDescent="0.25">
      <c r="A909" s="3" t="s">
        <v>6</v>
      </c>
      <c r="B909" s="3" t="s">
        <v>225</v>
      </c>
      <c r="C909" s="4">
        <v>2004002711</v>
      </c>
      <c r="D909" s="23" t="s">
        <v>9</v>
      </c>
      <c r="E909" s="5" t="s">
        <v>12</v>
      </c>
      <c r="F909" s="4" t="s">
        <v>8</v>
      </c>
    </row>
    <row r="910" spans="1:6" ht="14.45" customHeight="1" x14ac:dyDescent="0.25">
      <c r="A910" s="3" t="s">
        <v>6</v>
      </c>
      <c r="B910" s="3" t="s">
        <v>225</v>
      </c>
      <c r="C910" s="4">
        <v>2016001992</v>
      </c>
      <c r="D910" s="23" t="s">
        <v>9</v>
      </c>
      <c r="E910" s="5" t="s">
        <v>12</v>
      </c>
      <c r="F910" s="4" t="s">
        <v>8</v>
      </c>
    </row>
    <row r="911" spans="1:6" ht="14.45" customHeight="1" x14ac:dyDescent="0.25">
      <c r="A911" s="3" t="s">
        <v>6</v>
      </c>
      <c r="B911" s="3" t="s">
        <v>225</v>
      </c>
      <c r="C911" s="4">
        <v>2018000111</v>
      </c>
      <c r="D911" s="23" t="s">
        <v>9</v>
      </c>
      <c r="E911" s="5" t="s">
        <v>12</v>
      </c>
      <c r="F911" s="4" t="s">
        <v>8</v>
      </c>
    </row>
    <row r="912" spans="1:6" ht="14.45" customHeight="1" x14ac:dyDescent="0.25">
      <c r="A912" s="3" t="s">
        <v>6</v>
      </c>
      <c r="B912" s="3" t="s">
        <v>226</v>
      </c>
      <c r="C912" s="4">
        <v>2011000629</v>
      </c>
      <c r="D912" s="23" t="s">
        <v>11</v>
      </c>
      <c r="E912" s="5" t="s">
        <v>12</v>
      </c>
      <c r="F912" s="4" t="s">
        <v>8</v>
      </c>
    </row>
    <row r="913" spans="1:6" ht="14.45" customHeight="1" x14ac:dyDescent="0.25">
      <c r="A913" s="3" t="s">
        <v>6</v>
      </c>
      <c r="B913" s="3" t="s">
        <v>227</v>
      </c>
      <c r="C913" s="4">
        <v>1994000211</v>
      </c>
      <c r="D913" s="23" t="s">
        <v>11</v>
      </c>
      <c r="E913" s="5" t="s">
        <v>12</v>
      </c>
      <c r="F913" s="4" t="s">
        <v>8</v>
      </c>
    </row>
    <row r="914" spans="1:6" ht="14.45" customHeight="1" x14ac:dyDescent="0.25">
      <c r="A914" s="3" t="s">
        <v>6</v>
      </c>
      <c r="B914" s="3" t="s">
        <v>228</v>
      </c>
      <c r="C914" s="4">
        <v>1996003038</v>
      </c>
      <c r="D914" s="23" t="s">
        <v>11</v>
      </c>
      <c r="E914" s="5" t="s">
        <v>12</v>
      </c>
      <c r="F914" s="4" t="s">
        <v>8</v>
      </c>
    </row>
    <row r="915" spans="1:6" ht="14.45" customHeight="1" x14ac:dyDescent="0.25">
      <c r="A915" s="3" t="s">
        <v>6</v>
      </c>
      <c r="B915" s="3" t="s">
        <v>229</v>
      </c>
      <c r="C915" s="4">
        <v>1971000183</v>
      </c>
      <c r="D915" s="23" t="s">
        <v>15</v>
      </c>
      <c r="E915" s="5" t="s">
        <v>16</v>
      </c>
      <c r="F915" s="4" t="s">
        <v>14</v>
      </c>
    </row>
    <row r="916" spans="1:6" ht="14.45" customHeight="1" x14ac:dyDescent="0.25">
      <c r="A916" s="3" t="s">
        <v>6</v>
      </c>
      <c r="B916" s="3" t="s">
        <v>229</v>
      </c>
      <c r="C916" s="4">
        <v>2002000311</v>
      </c>
      <c r="D916" s="23" t="s">
        <v>11</v>
      </c>
      <c r="E916" s="5" t="s">
        <v>16</v>
      </c>
      <c r="F916" s="4" t="s">
        <v>14</v>
      </c>
    </row>
    <row r="917" spans="1:6" ht="14.45" customHeight="1" x14ac:dyDescent="0.25">
      <c r="A917" s="3" t="s">
        <v>6</v>
      </c>
      <c r="B917" s="3" t="s">
        <v>229</v>
      </c>
      <c r="C917" s="4">
        <v>2022000692</v>
      </c>
      <c r="D917" s="23" t="s">
        <v>9</v>
      </c>
      <c r="E917" s="5" t="s">
        <v>12</v>
      </c>
      <c r="F917" s="4" t="s">
        <v>14</v>
      </c>
    </row>
    <row r="918" spans="1:6" ht="14.45" customHeight="1" x14ac:dyDescent="0.25">
      <c r="A918" s="3" t="s">
        <v>6</v>
      </c>
      <c r="B918" s="3" t="s">
        <v>230</v>
      </c>
      <c r="C918" s="4">
        <v>1999003918</v>
      </c>
      <c r="D918" s="23" t="s">
        <v>11</v>
      </c>
      <c r="E918" s="5" t="s">
        <v>12</v>
      </c>
      <c r="F918" s="4" t="s">
        <v>8</v>
      </c>
    </row>
    <row r="919" spans="1:6" x14ac:dyDescent="0.25">
      <c r="A919" s="3" t="s">
        <v>6</v>
      </c>
      <c r="B919" s="3" t="s">
        <v>231</v>
      </c>
      <c r="C919" s="4">
        <v>1979000247</v>
      </c>
      <c r="D919" s="23" t="s">
        <v>15</v>
      </c>
      <c r="E919" s="5" t="s">
        <v>12</v>
      </c>
      <c r="F919" s="4" t="s">
        <v>14</v>
      </c>
    </row>
    <row r="920" spans="1:6" x14ac:dyDescent="0.25">
      <c r="A920" s="3" t="s">
        <v>6</v>
      </c>
      <c r="B920" s="3" t="s">
        <v>231</v>
      </c>
      <c r="C920" s="4">
        <v>1994000929</v>
      </c>
      <c r="D920" s="23" t="s">
        <v>11</v>
      </c>
      <c r="E920" s="5" t="s">
        <v>12</v>
      </c>
      <c r="F920" s="4" t="s">
        <v>14</v>
      </c>
    </row>
    <row r="921" spans="1:6" x14ac:dyDescent="0.25">
      <c r="A921" s="3" t="s">
        <v>6</v>
      </c>
      <c r="B921" s="3" t="s">
        <v>231</v>
      </c>
      <c r="C921" s="4">
        <v>1999004256</v>
      </c>
      <c r="D921" s="23" t="s">
        <v>11</v>
      </c>
      <c r="E921" s="5" t="s">
        <v>12</v>
      </c>
      <c r="F921" s="4" t="s">
        <v>14</v>
      </c>
    </row>
    <row r="922" spans="1:6" x14ac:dyDescent="0.25">
      <c r="A922" s="3" t="s">
        <v>6</v>
      </c>
      <c r="B922" s="3" t="s">
        <v>231</v>
      </c>
      <c r="C922" s="4">
        <v>2000003656</v>
      </c>
      <c r="D922" s="23" t="s">
        <v>11</v>
      </c>
      <c r="E922" s="5" t="s">
        <v>12</v>
      </c>
      <c r="F922" s="4" t="s">
        <v>14</v>
      </c>
    </row>
    <row r="923" spans="1:6" x14ac:dyDescent="0.25">
      <c r="A923" s="3" t="s">
        <v>6</v>
      </c>
      <c r="B923" s="3" t="s">
        <v>231</v>
      </c>
      <c r="C923" s="4">
        <v>2000003729</v>
      </c>
      <c r="D923" s="23" t="s">
        <v>11</v>
      </c>
      <c r="E923" s="5" t="s">
        <v>12</v>
      </c>
      <c r="F923" s="4" t="s">
        <v>14</v>
      </c>
    </row>
    <row r="924" spans="1:6" x14ac:dyDescent="0.25">
      <c r="A924" s="3" t="s">
        <v>6</v>
      </c>
      <c r="B924" s="3" t="s">
        <v>231</v>
      </c>
      <c r="C924" s="4">
        <v>2000003974</v>
      </c>
      <c r="D924" s="23" t="s">
        <v>11</v>
      </c>
      <c r="E924" s="5" t="s">
        <v>12</v>
      </c>
      <c r="F924" s="4" t="s">
        <v>14</v>
      </c>
    </row>
    <row r="925" spans="1:6" x14ac:dyDescent="0.25">
      <c r="A925" s="3" t="s">
        <v>6</v>
      </c>
      <c r="B925" s="3" t="s">
        <v>231</v>
      </c>
      <c r="C925" s="4">
        <v>2002001065</v>
      </c>
      <c r="D925" s="23" t="s">
        <v>11</v>
      </c>
      <c r="E925" s="5" t="s">
        <v>12</v>
      </c>
      <c r="F925" s="4" t="s">
        <v>14</v>
      </c>
    </row>
    <row r="926" spans="1:6" x14ac:dyDescent="0.25">
      <c r="A926" s="3" t="s">
        <v>6</v>
      </c>
      <c r="B926" s="3" t="s">
        <v>231</v>
      </c>
      <c r="C926" s="4">
        <v>2008001619</v>
      </c>
      <c r="D926" s="23" t="s">
        <v>11</v>
      </c>
      <c r="E926" s="5" t="s">
        <v>12</v>
      </c>
      <c r="F926" s="4" t="s">
        <v>14</v>
      </c>
    </row>
    <row r="927" spans="1:6" ht="14.45" customHeight="1" x14ac:dyDescent="0.25">
      <c r="A927" s="3" t="s">
        <v>6</v>
      </c>
      <c r="B927" s="3" t="s">
        <v>232</v>
      </c>
      <c r="C927" s="4">
        <v>1985000792</v>
      </c>
      <c r="D927" s="23" t="s">
        <v>15</v>
      </c>
      <c r="E927" s="5" t="s">
        <v>16</v>
      </c>
      <c r="F927" s="4" t="s">
        <v>14</v>
      </c>
    </row>
    <row r="928" spans="1:6" ht="14.45" customHeight="1" x14ac:dyDescent="0.25">
      <c r="A928" s="3" t="s">
        <v>6</v>
      </c>
      <c r="B928" s="3" t="s">
        <v>232</v>
      </c>
      <c r="C928" s="4">
        <v>2000002511</v>
      </c>
      <c r="D928" s="23" t="s">
        <v>11</v>
      </c>
      <c r="E928" s="5" t="s">
        <v>12</v>
      </c>
      <c r="F928" s="4" t="s">
        <v>14</v>
      </c>
    </row>
    <row r="929" spans="1:6" ht="14.45" customHeight="1" x14ac:dyDescent="0.25">
      <c r="A929" s="3" t="s">
        <v>6</v>
      </c>
      <c r="B929" s="3" t="s">
        <v>232</v>
      </c>
      <c r="C929" s="4">
        <v>2012001718</v>
      </c>
      <c r="D929" s="23" t="s">
        <v>9</v>
      </c>
      <c r="E929" s="5" t="s">
        <v>12</v>
      </c>
      <c r="F929" s="4" t="s">
        <v>14</v>
      </c>
    </row>
    <row r="930" spans="1:6" ht="14.45" customHeight="1" x14ac:dyDescent="0.25">
      <c r="A930" s="3" t="s">
        <v>6</v>
      </c>
      <c r="B930" s="3" t="s">
        <v>232</v>
      </c>
      <c r="C930" s="4">
        <v>2014002118</v>
      </c>
      <c r="D930" s="23" t="s">
        <v>9</v>
      </c>
      <c r="E930" s="5" t="s">
        <v>12</v>
      </c>
      <c r="F930" s="4" t="s">
        <v>14</v>
      </c>
    </row>
    <row r="931" spans="1:6" ht="14.45" customHeight="1" x14ac:dyDescent="0.25">
      <c r="A931" s="3" t="s">
        <v>6</v>
      </c>
      <c r="B931" s="3" t="s">
        <v>232</v>
      </c>
      <c r="C931" s="4">
        <v>2017000183</v>
      </c>
      <c r="D931" s="23" t="s">
        <v>9</v>
      </c>
      <c r="E931" s="5" t="s">
        <v>12</v>
      </c>
      <c r="F931" s="4" t="s">
        <v>14</v>
      </c>
    </row>
    <row r="932" spans="1:6" ht="14.45" customHeight="1" x14ac:dyDescent="0.25">
      <c r="A932" s="3" t="s">
        <v>6</v>
      </c>
      <c r="B932" s="3" t="s">
        <v>232</v>
      </c>
      <c r="C932" s="4">
        <v>2020001829</v>
      </c>
      <c r="D932" s="23" t="s">
        <v>9</v>
      </c>
      <c r="E932" s="5" t="s">
        <v>12</v>
      </c>
      <c r="F932" s="4" t="s">
        <v>14</v>
      </c>
    </row>
    <row r="933" spans="1:6" ht="14.45" customHeight="1" x14ac:dyDescent="0.25">
      <c r="A933" s="3" t="s">
        <v>6</v>
      </c>
      <c r="B933" s="3" t="s">
        <v>233</v>
      </c>
      <c r="C933" s="4">
        <v>2013001347</v>
      </c>
      <c r="D933" s="23" t="s">
        <v>9</v>
      </c>
      <c r="E933" s="5" t="s">
        <v>12</v>
      </c>
      <c r="F933" s="4" t="s">
        <v>14</v>
      </c>
    </row>
    <row r="934" spans="1:6" ht="14.45" customHeight="1" x14ac:dyDescent="0.25">
      <c r="A934" s="3" t="s">
        <v>6</v>
      </c>
      <c r="B934" s="3" t="s">
        <v>233</v>
      </c>
      <c r="C934" s="4">
        <v>2021002519</v>
      </c>
      <c r="D934" s="23" t="s">
        <v>9</v>
      </c>
      <c r="E934" s="5" t="s">
        <v>12</v>
      </c>
      <c r="F934" s="4" t="s">
        <v>14</v>
      </c>
    </row>
    <row r="935" spans="1:6" ht="14.45" customHeight="1" x14ac:dyDescent="0.25">
      <c r="A935" s="3" t="s">
        <v>6</v>
      </c>
      <c r="B935" s="3" t="s">
        <v>234</v>
      </c>
      <c r="C935" s="4">
        <v>1995003018</v>
      </c>
      <c r="D935" s="23" t="s">
        <v>11</v>
      </c>
      <c r="E935" s="5" t="s">
        <v>12</v>
      </c>
      <c r="F935" s="4" t="s">
        <v>8</v>
      </c>
    </row>
    <row r="936" spans="1:6" ht="14.45" customHeight="1" x14ac:dyDescent="0.25">
      <c r="A936" s="3" t="s">
        <v>6</v>
      </c>
      <c r="B936" s="3" t="s">
        <v>235</v>
      </c>
      <c r="C936" s="4">
        <v>2016001283</v>
      </c>
      <c r="D936" s="23" t="s">
        <v>9</v>
      </c>
      <c r="E936" s="5" t="s">
        <v>12</v>
      </c>
      <c r="F936" s="4" t="s">
        <v>14</v>
      </c>
    </row>
    <row r="937" spans="1:6" ht="14.45" customHeight="1" x14ac:dyDescent="0.25">
      <c r="A937" s="3" t="s">
        <v>6</v>
      </c>
      <c r="B937" s="3" t="s">
        <v>235</v>
      </c>
      <c r="C937" s="4">
        <v>2020001047</v>
      </c>
      <c r="D937" s="23" t="s">
        <v>9</v>
      </c>
      <c r="E937" s="5" t="s">
        <v>12</v>
      </c>
      <c r="F937" s="4" t="s">
        <v>14</v>
      </c>
    </row>
    <row r="938" spans="1:6" x14ac:dyDescent="0.25">
      <c r="A938" s="3" t="s">
        <v>6</v>
      </c>
      <c r="B938" s="3" t="s">
        <v>236</v>
      </c>
      <c r="C938" s="4">
        <v>1985000156</v>
      </c>
      <c r="D938" s="23" t="s">
        <v>15</v>
      </c>
      <c r="E938" s="5" t="s">
        <v>16</v>
      </c>
      <c r="F938" s="4" t="s">
        <v>8</v>
      </c>
    </row>
    <row r="939" spans="1:6" x14ac:dyDescent="0.25">
      <c r="A939" s="3" t="s">
        <v>6</v>
      </c>
      <c r="B939" s="3" t="s">
        <v>236</v>
      </c>
      <c r="C939" s="4">
        <v>2005000965</v>
      </c>
      <c r="D939" s="23" t="s">
        <v>9</v>
      </c>
      <c r="E939" s="5" t="s">
        <v>12</v>
      </c>
      <c r="F939" s="4" t="s">
        <v>8</v>
      </c>
    </row>
    <row r="940" spans="1:6" ht="14.45" customHeight="1" x14ac:dyDescent="0.25">
      <c r="A940" s="3" t="s">
        <v>6</v>
      </c>
      <c r="B940" s="3" t="s">
        <v>237</v>
      </c>
      <c r="C940" s="4">
        <v>1990001483</v>
      </c>
      <c r="D940" s="23" t="s">
        <v>15</v>
      </c>
      <c r="E940" s="5" t="s">
        <v>16</v>
      </c>
      <c r="F940" s="4" t="s">
        <v>14</v>
      </c>
    </row>
    <row r="941" spans="1:6" ht="14.45" customHeight="1" x14ac:dyDescent="0.25">
      <c r="A941" s="3" t="s">
        <v>6</v>
      </c>
      <c r="B941" s="3" t="s">
        <v>237</v>
      </c>
      <c r="C941" s="4">
        <v>1998003256</v>
      </c>
      <c r="D941" s="23" t="s">
        <v>9</v>
      </c>
      <c r="E941" s="5" t="s">
        <v>12</v>
      </c>
      <c r="F941" s="4" t="s">
        <v>14</v>
      </c>
    </row>
    <row r="942" spans="1:6" ht="14.45" customHeight="1" x14ac:dyDescent="0.25">
      <c r="A942" s="3" t="s">
        <v>6</v>
      </c>
      <c r="B942" s="3" t="s">
        <v>237</v>
      </c>
      <c r="C942" s="4">
        <v>2010002156</v>
      </c>
      <c r="D942" s="23" t="s">
        <v>9</v>
      </c>
      <c r="E942" s="5" t="s">
        <v>12</v>
      </c>
      <c r="F942" s="4" t="s">
        <v>14</v>
      </c>
    </row>
    <row r="943" spans="1:6" ht="14.45" customHeight="1" x14ac:dyDescent="0.25">
      <c r="A943" s="3" t="s">
        <v>6</v>
      </c>
      <c r="B943" s="3" t="s">
        <v>238</v>
      </c>
      <c r="C943" s="4">
        <v>1992001529</v>
      </c>
      <c r="D943" s="23" t="s">
        <v>11</v>
      </c>
      <c r="E943" s="5" t="s">
        <v>16</v>
      </c>
      <c r="F943" s="4" t="s">
        <v>8</v>
      </c>
    </row>
    <row r="944" spans="1:6" ht="14.45" customHeight="1" x14ac:dyDescent="0.25">
      <c r="A944" s="3" t="s">
        <v>6</v>
      </c>
      <c r="B944" s="3" t="s">
        <v>239</v>
      </c>
      <c r="C944" s="4">
        <v>1980000719</v>
      </c>
      <c r="D944" s="23" t="s">
        <v>9</v>
      </c>
      <c r="E944" s="5" t="s">
        <v>12</v>
      </c>
      <c r="F944" s="4" t="s">
        <v>8</v>
      </c>
    </row>
    <row r="945" spans="1:6" ht="14.45" customHeight="1" x14ac:dyDescent="0.25">
      <c r="A945" s="3" t="s">
        <v>6</v>
      </c>
      <c r="B945" s="3" t="s">
        <v>240</v>
      </c>
      <c r="C945" s="4">
        <v>1981001018</v>
      </c>
      <c r="D945" s="23" t="s">
        <v>15</v>
      </c>
      <c r="E945" s="5" t="s">
        <v>16</v>
      </c>
      <c r="F945" s="4" t="s">
        <v>14</v>
      </c>
    </row>
    <row r="946" spans="1:6" ht="14.45" customHeight="1" x14ac:dyDescent="0.25">
      <c r="A946" s="3" t="s">
        <v>6</v>
      </c>
      <c r="B946" s="3" t="s">
        <v>240</v>
      </c>
      <c r="C946" s="4">
        <v>2013000847</v>
      </c>
      <c r="D946" s="23" t="s">
        <v>9</v>
      </c>
      <c r="E946" s="5" t="s">
        <v>12</v>
      </c>
      <c r="F946" s="4" t="s">
        <v>14</v>
      </c>
    </row>
    <row r="947" spans="1:6" ht="14.45" customHeight="1" x14ac:dyDescent="0.25">
      <c r="A947" s="3" t="s">
        <v>6</v>
      </c>
      <c r="B947" s="3" t="s">
        <v>240</v>
      </c>
      <c r="C947" s="4">
        <v>2017001392</v>
      </c>
      <c r="D947" s="23" t="s">
        <v>15</v>
      </c>
      <c r="E947" s="5" t="s">
        <v>16</v>
      </c>
      <c r="F947" s="4" t="s">
        <v>14</v>
      </c>
    </row>
    <row r="948" spans="1:6" ht="14.45" customHeight="1" x14ac:dyDescent="0.25">
      <c r="A948" s="3" t="s">
        <v>6</v>
      </c>
      <c r="B948" s="3" t="s">
        <v>241</v>
      </c>
      <c r="C948" s="4">
        <v>1987001729</v>
      </c>
      <c r="D948" s="23" t="s">
        <v>9</v>
      </c>
      <c r="E948" s="5" t="s">
        <v>12</v>
      </c>
      <c r="F948" s="4" t="s">
        <v>8</v>
      </c>
    </row>
    <row r="949" spans="1:6" ht="14.45" customHeight="1" x14ac:dyDescent="0.25">
      <c r="A949" s="3" t="s">
        <v>6</v>
      </c>
      <c r="B949" s="3" t="s">
        <v>242</v>
      </c>
      <c r="C949" s="4">
        <v>1996003747</v>
      </c>
      <c r="D949" s="23" t="s">
        <v>11</v>
      </c>
      <c r="E949" s="5" t="s">
        <v>10</v>
      </c>
      <c r="F949" s="4" t="s">
        <v>8</v>
      </c>
    </row>
    <row r="950" spans="1:6" ht="14.45" customHeight="1" x14ac:dyDescent="0.25">
      <c r="A950" s="3" t="s">
        <v>6</v>
      </c>
      <c r="B950" s="3" t="s">
        <v>243</v>
      </c>
      <c r="C950" s="4">
        <v>2009002474</v>
      </c>
      <c r="D950" s="23" t="s">
        <v>9</v>
      </c>
      <c r="E950" s="5" t="s">
        <v>12</v>
      </c>
      <c r="F950" s="4" t="s">
        <v>8</v>
      </c>
    </row>
    <row r="951" spans="1:6" ht="14.45" customHeight="1" x14ac:dyDescent="0.25">
      <c r="A951" s="3" t="s">
        <v>6</v>
      </c>
      <c r="B951" s="3" t="s">
        <v>244</v>
      </c>
      <c r="C951" s="4">
        <v>2016001518</v>
      </c>
      <c r="D951" s="23" t="s">
        <v>9</v>
      </c>
      <c r="E951" s="5" t="s">
        <v>12</v>
      </c>
      <c r="F951" s="4" t="s">
        <v>14</v>
      </c>
    </row>
    <row r="952" spans="1:6" ht="14.45" customHeight="1" x14ac:dyDescent="0.25">
      <c r="A952" s="3" t="s">
        <v>6</v>
      </c>
      <c r="B952" s="3" t="s">
        <v>245</v>
      </c>
      <c r="C952" s="4">
        <v>2004002883</v>
      </c>
      <c r="D952" s="23" t="s">
        <v>9</v>
      </c>
      <c r="E952" s="5" t="s">
        <v>12</v>
      </c>
      <c r="F952" s="4" t="s">
        <v>8</v>
      </c>
    </row>
    <row r="953" spans="1:6" ht="14.45" customHeight="1" x14ac:dyDescent="0.25">
      <c r="A953" s="3" t="s">
        <v>6</v>
      </c>
      <c r="B953" s="3" t="s">
        <v>245</v>
      </c>
      <c r="C953" s="4">
        <v>2018002392</v>
      </c>
      <c r="D953" s="23" t="s">
        <v>9</v>
      </c>
      <c r="E953" s="5" t="s">
        <v>12</v>
      </c>
      <c r="F953" s="4" t="s">
        <v>8</v>
      </c>
    </row>
    <row r="954" spans="1:6" ht="14.45" customHeight="1" x14ac:dyDescent="0.25">
      <c r="A954" s="3" t="s">
        <v>6</v>
      </c>
      <c r="B954" s="3" t="s">
        <v>246</v>
      </c>
      <c r="C954" s="4">
        <v>1992000719</v>
      </c>
      <c r="D954" s="23" t="s">
        <v>11</v>
      </c>
      <c r="E954" s="5" t="s">
        <v>10</v>
      </c>
      <c r="F954" s="4" t="s">
        <v>8</v>
      </c>
    </row>
    <row r="955" spans="1:6" ht="14.45" customHeight="1" x14ac:dyDescent="0.25">
      <c r="A955" s="3" t="s">
        <v>6</v>
      </c>
      <c r="B955" s="3" t="s">
        <v>247</v>
      </c>
      <c r="C955" s="4">
        <v>1980001065</v>
      </c>
      <c r="D955" s="23" t="s">
        <v>15</v>
      </c>
      <c r="E955" s="5" t="s">
        <v>16</v>
      </c>
      <c r="F955" s="4" t="s">
        <v>14</v>
      </c>
    </row>
    <row r="956" spans="1:6" ht="14.45" customHeight="1" x14ac:dyDescent="0.25">
      <c r="A956" s="3" t="s">
        <v>6</v>
      </c>
      <c r="B956" s="3" t="s">
        <v>247</v>
      </c>
      <c r="C956" s="4">
        <v>2016001811</v>
      </c>
      <c r="D956" s="23" t="s">
        <v>9</v>
      </c>
      <c r="E956" s="5" t="s">
        <v>12</v>
      </c>
      <c r="F956" s="4" t="s">
        <v>14</v>
      </c>
    </row>
    <row r="957" spans="1:6" ht="14.45" customHeight="1" x14ac:dyDescent="0.25">
      <c r="A957" s="3" t="s">
        <v>6</v>
      </c>
      <c r="B957" s="3" t="s">
        <v>248</v>
      </c>
      <c r="C957" s="4">
        <v>1980001618</v>
      </c>
      <c r="D957" s="23" t="s">
        <v>15</v>
      </c>
      <c r="E957" s="5" t="s">
        <v>16</v>
      </c>
      <c r="F957" s="4" t="s">
        <v>14</v>
      </c>
    </row>
    <row r="958" spans="1:6" ht="14.45" customHeight="1" x14ac:dyDescent="0.25">
      <c r="A958" s="3" t="s">
        <v>6</v>
      </c>
      <c r="B958" s="3" t="s">
        <v>248</v>
      </c>
      <c r="C958" s="4">
        <v>1998007774</v>
      </c>
      <c r="D958" s="23" t="s">
        <v>11</v>
      </c>
      <c r="E958" s="5" t="s">
        <v>12</v>
      </c>
      <c r="F958" s="4" t="s">
        <v>14</v>
      </c>
    </row>
    <row r="959" spans="1:6" x14ac:dyDescent="0.25">
      <c r="A959" s="3" t="s">
        <v>6</v>
      </c>
      <c r="B959" s="3" t="s">
        <v>249</v>
      </c>
      <c r="C959" s="4">
        <v>1979001138</v>
      </c>
      <c r="D959" s="23" t="s">
        <v>15</v>
      </c>
      <c r="E959" s="5" t="s">
        <v>12</v>
      </c>
      <c r="F959" s="4" t="s">
        <v>14</v>
      </c>
    </row>
    <row r="960" spans="1:6" x14ac:dyDescent="0.25">
      <c r="A960" s="3" t="s">
        <v>6</v>
      </c>
      <c r="B960" s="3" t="s">
        <v>249</v>
      </c>
      <c r="C960" s="4">
        <v>1991001274</v>
      </c>
      <c r="D960" s="23" t="s">
        <v>15</v>
      </c>
      <c r="E960" s="5" t="s">
        <v>12</v>
      </c>
      <c r="F960" s="4" t="s">
        <v>14</v>
      </c>
    </row>
    <row r="961" spans="1:6" x14ac:dyDescent="0.25">
      <c r="A961" s="3" t="s">
        <v>6</v>
      </c>
      <c r="B961" s="3" t="s">
        <v>249</v>
      </c>
      <c r="C961" s="4">
        <v>2013001118</v>
      </c>
      <c r="D961" s="23" t="s">
        <v>9</v>
      </c>
      <c r="E961" s="5" t="s">
        <v>12</v>
      </c>
      <c r="F961" s="4" t="s">
        <v>14</v>
      </c>
    </row>
    <row r="962" spans="1:6" ht="14.45" customHeight="1" x14ac:dyDescent="0.25">
      <c r="A962" s="3" t="s">
        <v>6</v>
      </c>
      <c r="B962" s="3" t="s">
        <v>250</v>
      </c>
      <c r="C962" s="4">
        <v>2006003111</v>
      </c>
      <c r="D962" s="23" t="s">
        <v>9</v>
      </c>
      <c r="E962" s="5" t="s">
        <v>12</v>
      </c>
      <c r="F962" s="4" t="s">
        <v>8</v>
      </c>
    </row>
    <row r="963" spans="1:6" ht="14.45" customHeight="1" x14ac:dyDescent="0.25">
      <c r="A963" s="3" t="s">
        <v>6</v>
      </c>
      <c r="B963" s="3" t="s">
        <v>250</v>
      </c>
      <c r="C963" s="4">
        <v>2007002329</v>
      </c>
      <c r="D963" s="23" t="s">
        <v>9</v>
      </c>
      <c r="E963" s="5" t="s">
        <v>12</v>
      </c>
      <c r="F963" s="4" t="s">
        <v>8</v>
      </c>
    </row>
    <row r="964" spans="1:6" x14ac:dyDescent="0.25">
      <c r="A964" s="3" t="s">
        <v>6</v>
      </c>
      <c r="B964" s="3" t="s">
        <v>251</v>
      </c>
      <c r="C964" s="4">
        <v>1976000165</v>
      </c>
      <c r="D964" s="23" t="s">
        <v>15</v>
      </c>
      <c r="E964" s="5" t="s">
        <v>12</v>
      </c>
      <c r="F964" s="4" t="s">
        <v>14</v>
      </c>
    </row>
    <row r="965" spans="1:6" x14ac:dyDescent="0.25">
      <c r="A965" s="3" t="s">
        <v>6</v>
      </c>
      <c r="B965" s="3" t="s">
        <v>251</v>
      </c>
      <c r="C965" s="4">
        <v>1976000238</v>
      </c>
      <c r="D965" s="23" t="s">
        <v>15</v>
      </c>
      <c r="E965" s="5" t="s">
        <v>16</v>
      </c>
      <c r="F965" s="4" t="s">
        <v>14</v>
      </c>
    </row>
    <row r="966" spans="1:6" x14ac:dyDescent="0.25">
      <c r="A966" s="3" t="s">
        <v>6</v>
      </c>
      <c r="B966" s="3" t="s">
        <v>252</v>
      </c>
      <c r="C966" s="4">
        <v>1991001029</v>
      </c>
      <c r="D966" s="23" t="s">
        <v>15</v>
      </c>
      <c r="E966" s="5" t="s">
        <v>16</v>
      </c>
      <c r="F966" s="4" t="s">
        <v>8</v>
      </c>
    </row>
    <row r="967" spans="1:6" x14ac:dyDescent="0.25">
      <c r="A967" s="3" t="s">
        <v>6</v>
      </c>
      <c r="B967" s="3" t="s">
        <v>252</v>
      </c>
      <c r="C967" s="4">
        <v>2000000819</v>
      </c>
      <c r="D967" s="23" t="s">
        <v>15</v>
      </c>
      <c r="E967" s="5" t="s">
        <v>16</v>
      </c>
      <c r="F967" s="4" t="s">
        <v>8</v>
      </c>
    </row>
    <row r="968" spans="1:6" x14ac:dyDescent="0.25">
      <c r="A968" s="3" t="s">
        <v>6</v>
      </c>
      <c r="B968" s="3" t="s">
        <v>252</v>
      </c>
      <c r="C968" s="4">
        <v>2000000983</v>
      </c>
      <c r="D968" s="23" t="s">
        <v>15</v>
      </c>
      <c r="E968" s="5" t="s">
        <v>16</v>
      </c>
      <c r="F968" s="4" t="s">
        <v>8</v>
      </c>
    </row>
    <row r="969" spans="1:6" x14ac:dyDescent="0.25">
      <c r="A969" s="3" t="s">
        <v>6</v>
      </c>
      <c r="B969" s="3" t="s">
        <v>252</v>
      </c>
      <c r="C969" s="4">
        <v>2000001947</v>
      </c>
      <c r="D969" s="23" t="s">
        <v>15</v>
      </c>
      <c r="E969" s="5" t="s">
        <v>16</v>
      </c>
      <c r="F969" s="4" t="s">
        <v>8</v>
      </c>
    </row>
    <row r="970" spans="1:6" x14ac:dyDescent="0.25">
      <c r="A970" s="3" t="s">
        <v>6</v>
      </c>
      <c r="B970" s="3" t="s">
        <v>252</v>
      </c>
      <c r="C970" s="4">
        <v>2000004318</v>
      </c>
      <c r="D970" s="23" t="s">
        <v>11</v>
      </c>
      <c r="E970" s="5" t="s">
        <v>16</v>
      </c>
      <c r="F970" s="4" t="s">
        <v>8</v>
      </c>
    </row>
    <row r="971" spans="1:6" x14ac:dyDescent="0.25">
      <c r="A971" s="3" t="s">
        <v>6</v>
      </c>
      <c r="B971" s="3" t="s">
        <v>252</v>
      </c>
      <c r="C971" s="4">
        <v>2002003947</v>
      </c>
      <c r="D971" s="23" t="s">
        <v>11</v>
      </c>
      <c r="E971" s="5" t="s">
        <v>16</v>
      </c>
      <c r="F971" s="4" t="s">
        <v>8</v>
      </c>
    </row>
    <row r="972" spans="1:6" x14ac:dyDescent="0.25">
      <c r="A972" s="3" t="s">
        <v>6</v>
      </c>
      <c r="B972" s="3" t="s">
        <v>252</v>
      </c>
      <c r="C972" s="4">
        <v>2013001592</v>
      </c>
      <c r="D972" s="23" t="s">
        <v>9</v>
      </c>
      <c r="E972" s="5" t="s">
        <v>12</v>
      </c>
      <c r="F972" s="4" t="s">
        <v>8</v>
      </c>
    </row>
    <row r="973" spans="1:6" x14ac:dyDescent="0.25">
      <c r="A973" s="3" t="s">
        <v>6</v>
      </c>
      <c r="B973" s="3" t="s">
        <v>252</v>
      </c>
      <c r="C973" s="4">
        <v>4009670029</v>
      </c>
      <c r="D973" s="23" t="s">
        <v>9</v>
      </c>
      <c r="E973" s="5" t="s">
        <v>12</v>
      </c>
      <c r="F973" s="4" t="s">
        <v>8</v>
      </c>
    </row>
    <row r="974" spans="1:6" ht="14.45" customHeight="1" x14ac:dyDescent="0.25">
      <c r="A974" s="3" t="s">
        <v>6</v>
      </c>
      <c r="B974" s="3" t="s">
        <v>253</v>
      </c>
      <c r="C974" s="4">
        <v>1985000229</v>
      </c>
      <c r="D974" s="23" t="s">
        <v>15</v>
      </c>
      <c r="E974" s="5" t="s">
        <v>16</v>
      </c>
      <c r="F974" s="4" t="s">
        <v>8</v>
      </c>
    </row>
    <row r="975" spans="1:6" ht="14.45" customHeight="1" x14ac:dyDescent="0.25">
      <c r="A975" s="3" t="s">
        <v>6</v>
      </c>
      <c r="B975" s="3" t="s">
        <v>254</v>
      </c>
      <c r="C975" s="4">
        <v>2013000138</v>
      </c>
      <c r="D975" s="23" t="s">
        <v>9</v>
      </c>
      <c r="E975" s="5" t="s">
        <v>12</v>
      </c>
      <c r="F975" s="4" t="s">
        <v>14</v>
      </c>
    </row>
    <row r="976" spans="1:6" ht="14.45" customHeight="1" x14ac:dyDescent="0.25">
      <c r="A976" s="3" t="s">
        <v>6</v>
      </c>
      <c r="B976" s="3" t="s">
        <v>254</v>
      </c>
      <c r="C976" s="4">
        <v>2013000219</v>
      </c>
      <c r="D976" s="23" t="s">
        <v>9</v>
      </c>
      <c r="E976" s="5" t="s">
        <v>12</v>
      </c>
      <c r="F976" s="4" t="s">
        <v>14</v>
      </c>
    </row>
    <row r="977" spans="1:6" ht="14.45" customHeight="1" x14ac:dyDescent="0.25">
      <c r="A977" s="3" t="s">
        <v>6</v>
      </c>
      <c r="B977" s="3" t="s">
        <v>254</v>
      </c>
      <c r="C977" s="4">
        <v>2013002092</v>
      </c>
      <c r="D977" s="23" t="s">
        <v>9</v>
      </c>
      <c r="E977" s="5" t="s">
        <v>12</v>
      </c>
      <c r="F977" s="4" t="s">
        <v>14</v>
      </c>
    </row>
    <row r="978" spans="1:6" ht="14.45" customHeight="1" x14ac:dyDescent="0.25">
      <c r="A978" s="3" t="s">
        <v>6</v>
      </c>
      <c r="B978" s="3" t="s">
        <v>254</v>
      </c>
      <c r="C978" s="4">
        <v>2018001329</v>
      </c>
      <c r="D978" s="23" t="s">
        <v>9</v>
      </c>
      <c r="E978" s="5" t="s">
        <v>12</v>
      </c>
      <c r="F978" s="4" t="s">
        <v>14</v>
      </c>
    </row>
    <row r="979" spans="1:6" ht="14.45" customHeight="1" x14ac:dyDescent="0.25">
      <c r="A979" s="3" t="s">
        <v>6</v>
      </c>
      <c r="B979" s="3" t="s">
        <v>254</v>
      </c>
      <c r="C979" s="4">
        <v>2018001892</v>
      </c>
      <c r="D979" s="23" t="s">
        <v>9</v>
      </c>
      <c r="E979" s="5" t="s">
        <v>12</v>
      </c>
      <c r="F979" s="4" t="s">
        <v>14</v>
      </c>
    </row>
    <row r="980" spans="1:6" ht="14.45" customHeight="1" x14ac:dyDescent="0.25">
      <c r="A980" s="3" t="s">
        <v>6</v>
      </c>
      <c r="B980" s="3" t="s">
        <v>254</v>
      </c>
      <c r="C980" s="4">
        <v>2019003856</v>
      </c>
      <c r="D980" s="23" t="s">
        <v>9</v>
      </c>
      <c r="E980" s="5" t="s">
        <v>12</v>
      </c>
      <c r="F980" s="4" t="s">
        <v>14</v>
      </c>
    </row>
    <row r="981" spans="1:6" ht="14.45" customHeight="1" x14ac:dyDescent="0.25">
      <c r="A981" s="3" t="s">
        <v>6</v>
      </c>
      <c r="B981" s="3" t="s">
        <v>254</v>
      </c>
      <c r="C981" s="4">
        <v>2020000474</v>
      </c>
      <c r="D981" s="23" t="s">
        <v>9</v>
      </c>
      <c r="E981" s="5" t="s">
        <v>12</v>
      </c>
      <c r="F981" s="4" t="s">
        <v>14</v>
      </c>
    </row>
    <row r="982" spans="1:6" ht="14.45" customHeight="1" x14ac:dyDescent="0.25">
      <c r="A982" s="3" t="s">
        <v>6</v>
      </c>
      <c r="B982" s="3" t="s">
        <v>254</v>
      </c>
      <c r="C982" s="4">
        <v>2020002647</v>
      </c>
      <c r="D982" s="23" t="s">
        <v>9</v>
      </c>
      <c r="E982" s="5" t="s">
        <v>12</v>
      </c>
      <c r="F982" s="4" t="s">
        <v>14</v>
      </c>
    </row>
    <row r="983" spans="1:6" ht="14.45" customHeight="1" x14ac:dyDescent="0.25">
      <c r="A983" s="3" t="s">
        <v>6</v>
      </c>
      <c r="B983" s="3" t="s">
        <v>255</v>
      </c>
      <c r="C983" s="4">
        <v>2010002318</v>
      </c>
      <c r="D983" s="23" t="s">
        <v>9</v>
      </c>
      <c r="E983" s="5" t="s">
        <v>12</v>
      </c>
      <c r="F983" s="4" t="s">
        <v>8</v>
      </c>
    </row>
    <row r="984" spans="1:6" ht="14.45" customHeight="1" x14ac:dyDescent="0.25">
      <c r="A984" s="3" t="s">
        <v>6</v>
      </c>
      <c r="B984" s="3" t="s">
        <v>255</v>
      </c>
      <c r="C984" s="4">
        <v>2010005392</v>
      </c>
      <c r="D984" s="23" t="s">
        <v>9</v>
      </c>
      <c r="E984" s="5" t="s">
        <v>12</v>
      </c>
      <c r="F984" s="4" t="s">
        <v>8</v>
      </c>
    </row>
    <row r="985" spans="1:6" ht="14.45" customHeight="1" x14ac:dyDescent="0.25">
      <c r="A985" s="3" t="s">
        <v>6</v>
      </c>
      <c r="B985" s="3" t="s">
        <v>255</v>
      </c>
      <c r="C985" s="4">
        <v>2011001765</v>
      </c>
      <c r="D985" s="23" t="s">
        <v>9</v>
      </c>
      <c r="E985" s="5" t="s">
        <v>12</v>
      </c>
      <c r="F985" s="4" t="s">
        <v>8</v>
      </c>
    </row>
    <row r="986" spans="1:6" x14ac:dyDescent="0.25">
      <c r="A986" s="3" t="s">
        <v>6</v>
      </c>
      <c r="B986" s="3" t="s">
        <v>256</v>
      </c>
      <c r="C986" s="4">
        <v>2000007074</v>
      </c>
      <c r="D986" s="23" t="s">
        <v>11</v>
      </c>
      <c r="E986" s="5" t="s">
        <v>12</v>
      </c>
      <c r="F986" s="4" t="s">
        <v>8</v>
      </c>
    </row>
    <row r="987" spans="1:6" ht="14.45" customHeight="1" x14ac:dyDescent="0.25">
      <c r="A987" s="3" t="s">
        <v>6</v>
      </c>
      <c r="B987" s="3" t="s">
        <v>257</v>
      </c>
      <c r="C987" s="4">
        <v>1981000992</v>
      </c>
      <c r="D987" s="23" t="s">
        <v>15</v>
      </c>
      <c r="E987" s="5" t="s">
        <v>16</v>
      </c>
      <c r="F987" s="4" t="s">
        <v>8</v>
      </c>
    </row>
    <row r="988" spans="1:6" ht="14.45" customHeight="1" x14ac:dyDescent="0.25">
      <c r="A988" s="3" t="s">
        <v>6</v>
      </c>
      <c r="B988" s="3" t="s">
        <v>257</v>
      </c>
      <c r="C988" s="4">
        <v>1985001292</v>
      </c>
      <c r="D988" s="23" t="s">
        <v>15</v>
      </c>
      <c r="E988" s="5" t="s">
        <v>16</v>
      </c>
      <c r="F988" s="4" t="s">
        <v>8</v>
      </c>
    </row>
    <row r="989" spans="1:6" ht="14.45" customHeight="1" x14ac:dyDescent="0.25">
      <c r="A989" s="3" t="s">
        <v>6</v>
      </c>
      <c r="B989" s="3" t="s">
        <v>257</v>
      </c>
      <c r="C989" s="4">
        <v>1985001365</v>
      </c>
      <c r="D989" s="23" t="s">
        <v>15</v>
      </c>
      <c r="E989" s="5" t="s">
        <v>16</v>
      </c>
      <c r="F989" s="4" t="s">
        <v>8</v>
      </c>
    </row>
    <row r="990" spans="1:6" ht="14.45" customHeight="1" x14ac:dyDescent="0.25">
      <c r="A990" s="3" t="s">
        <v>6</v>
      </c>
      <c r="B990" s="3" t="s">
        <v>257</v>
      </c>
      <c r="C990" s="4">
        <v>1990001629</v>
      </c>
      <c r="D990" s="23" t="s">
        <v>15</v>
      </c>
      <c r="E990" s="5" t="s">
        <v>16</v>
      </c>
      <c r="F990" s="4" t="s">
        <v>8</v>
      </c>
    </row>
    <row r="991" spans="1:6" ht="14.45" customHeight="1" x14ac:dyDescent="0.25">
      <c r="A991" s="3" t="s">
        <v>6</v>
      </c>
      <c r="B991" s="3" t="s">
        <v>257</v>
      </c>
      <c r="C991" s="4">
        <v>1994002883</v>
      </c>
      <c r="D991" s="23" t="s">
        <v>15</v>
      </c>
      <c r="E991" s="5" t="s">
        <v>16</v>
      </c>
      <c r="F991" s="4" t="s">
        <v>8</v>
      </c>
    </row>
    <row r="992" spans="1:6" ht="14.45" customHeight="1" x14ac:dyDescent="0.25">
      <c r="A992" s="3" t="s">
        <v>6</v>
      </c>
      <c r="B992" s="3" t="s">
        <v>257</v>
      </c>
      <c r="C992" s="4">
        <v>2000007783</v>
      </c>
      <c r="D992" s="23" t="s">
        <v>11</v>
      </c>
      <c r="E992" s="5" t="s">
        <v>12</v>
      </c>
      <c r="F992" s="4" t="s">
        <v>8</v>
      </c>
    </row>
    <row r="993" spans="1:6" ht="14.45" customHeight="1" x14ac:dyDescent="0.25">
      <c r="A993" s="3" t="s">
        <v>6</v>
      </c>
      <c r="B993" s="3" t="s">
        <v>257</v>
      </c>
      <c r="C993" s="4">
        <v>2005001538</v>
      </c>
      <c r="D993" s="23" t="s">
        <v>9</v>
      </c>
      <c r="E993" s="5" t="s">
        <v>12</v>
      </c>
      <c r="F993" s="4" t="s">
        <v>8</v>
      </c>
    </row>
    <row r="994" spans="1:6" ht="14.45" customHeight="1" x14ac:dyDescent="0.25">
      <c r="A994" s="3" t="s">
        <v>6</v>
      </c>
      <c r="B994" s="3" t="s">
        <v>257</v>
      </c>
      <c r="C994" s="4">
        <v>2017001211</v>
      </c>
      <c r="D994" s="23" t="s">
        <v>9</v>
      </c>
      <c r="E994" s="5" t="s">
        <v>12</v>
      </c>
      <c r="F994" s="4" t="s">
        <v>8</v>
      </c>
    </row>
    <row r="995" spans="1:6" ht="14.45" customHeight="1" x14ac:dyDescent="0.25">
      <c r="A995" s="3" t="s">
        <v>6</v>
      </c>
      <c r="B995" s="3" t="s">
        <v>258</v>
      </c>
      <c r="C995" s="4">
        <v>2006000911</v>
      </c>
      <c r="D995" s="23" t="s">
        <v>11</v>
      </c>
      <c r="E995" s="5" t="s">
        <v>12</v>
      </c>
      <c r="F995" s="4" t="s">
        <v>8</v>
      </c>
    </row>
    <row r="996" spans="1:6" x14ac:dyDescent="0.25">
      <c r="A996" s="3" t="s">
        <v>6</v>
      </c>
      <c r="B996" s="3" t="s">
        <v>259</v>
      </c>
      <c r="C996" s="4">
        <v>1988001129</v>
      </c>
      <c r="D996" s="23" t="s">
        <v>15</v>
      </c>
      <c r="E996" s="5" t="s">
        <v>16</v>
      </c>
      <c r="F996" s="4" t="s">
        <v>8</v>
      </c>
    </row>
    <row r="997" spans="1:6" x14ac:dyDescent="0.25">
      <c r="A997" s="3" t="s">
        <v>6</v>
      </c>
      <c r="B997" s="3" t="s">
        <v>259</v>
      </c>
      <c r="C997" s="4">
        <v>1998006638</v>
      </c>
      <c r="D997" s="23" t="s">
        <v>11</v>
      </c>
      <c r="E997" s="5" t="s">
        <v>12</v>
      </c>
      <c r="F997" s="4" t="s">
        <v>8</v>
      </c>
    </row>
    <row r="998" spans="1:6" ht="14.45" customHeight="1" x14ac:dyDescent="0.25">
      <c r="A998" s="3" t="s">
        <v>6</v>
      </c>
      <c r="B998" s="3" t="s">
        <v>260</v>
      </c>
      <c r="C998" s="4">
        <v>1995003247</v>
      </c>
      <c r="D998" s="23" t="s">
        <v>9</v>
      </c>
      <c r="E998" s="5" t="s">
        <v>12</v>
      </c>
      <c r="F998" s="4" t="s">
        <v>8</v>
      </c>
    </row>
    <row r="999" spans="1:6" ht="14.45" customHeight="1" x14ac:dyDescent="0.25">
      <c r="A999" s="3" t="s">
        <v>6</v>
      </c>
      <c r="B999" s="3" t="s">
        <v>261</v>
      </c>
      <c r="C999" s="4">
        <v>1990000983</v>
      </c>
      <c r="D999" s="23" t="s">
        <v>11</v>
      </c>
      <c r="E999" s="5" t="s">
        <v>12</v>
      </c>
      <c r="F999" s="4" t="s">
        <v>8</v>
      </c>
    </row>
    <row r="1000" spans="1:6" ht="14.45" customHeight="1" x14ac:dyDescent="0.25">
      <c r="A1000" s="3" t="s">
        <v>6</v>
      </c>
      <c r="B1000" s="3" t="s">
        <v>262</v>
      </c>
      <c r="C1000" s="4">
        <v>2010003756</v>
      </c>
      <c r="D1000" s="23" t="s">
        <v>9</v>
      </c>
      <c r="E1000" s="5" t="s">
        <v>12</v>
      </c>
      <c r="F1000" s="4" t="s">
        <v>8</v>
      </c>
    </row>
    <row r="1001" spans="1:6" ht="14.45" customHeight="1" x14ac:dyDescent="0.25">
      <c r="A1001" s="3" t="s">
        <v>6</v>
      </c>
      <c r="B1001" s="3" t="s">
        <v>263</v>
      </c>
      <c r="C1001" s="4">
        <v>1995002992</v>
      </c>
      <c r="D1001" s="23" t="s">
        <v>11</v>
      </c>
      <c r="E1001" s="5" t="s">
        <v>12</v>
      </c>
      <c r="F1001" s="4" t="s">
        <v>8</v>
      </c>
    </row>
    <row r="1002" spans="1:6" ht="14.45" customHeight="1" x14ac:dyDescent="0.25">
      <c r="A1002" s="3" t="s">
        <v>6</v>
      </c>
      <c r="B1002" s="3" t="s">
        <v>264</v>
      </c>
      <c r="C1002" s="4">
        <v>2005002111</v>
      </c>
      <c r="D1002" s="23" t="s">
        <v>9</v>
      </c>
      <c r="E1002" s="5" t="s">
        <v>12</v>
      </c>
      <c r="F1002" s="4" t="s">
        <v>8</v>
      </c>
    </row>
    <row r="1003" spans="1:6" ht="14.45" customHeight="1" x14ac:dyDescent="0.25">
      <c r="A1003" s="3" t="s">
        <v>6</v>
      </c>
      <c r="B1003" s="3" t="s">
        <v>265</v>
      </c>
      <c r="C1003" s="4">
        <v>1974000192</v>
      </c>
      <c r="D1003" s="23" t="s">
        <v>9</v>
      </c>
      <c r="E1003" s="5" t="s">
        <v>12</v>
      </c>
      <c r="F1003" s="4" t="s">
        <v>8</v>
      </c>
    </row>
    <row r="1004" spans="1:6" ht="14.45" customHeight="1" x14ac:dyDescent="0.25">
      <c r="A1004" s="3" t="s">
        <v>6</v>
      </c>
      <c r="B1004" s="3" t="s">
        <v>266</v>
      </c>
      <c r="C1004" s="4">
        <v>1981001719</v>
      </c>
      <c r="D1004" s="23" t="s">
        <v>15</v>
      </c>
      <c r="E1004" s="5" t="s">
        <v>16</v>
      </c>
      <c r="F1004" s="4" t="s">
        <v>8</v>
      </c>
    </row>
    <row r="1005" spans="1:6" ht="14.45" customHeight="1" x14ac:dyDescent="0.25">
      <c r="A1005" s="3" t="s">
        <v>6</v>
      </c>
      <c r="B1005" s="3" t="s">
        <v>266</v>
      </c>
      <c r="C1005" s="4">
        <v>2002002411</v>
      </c>
      <c r="D1005" s="23" t="s">
        <v>9</v>
      </c>
      <c r="E1005" s="5" t="s">
        <v>12</v>
      </c>
      <c r="F1005" s="4" t="s">
        <v>8</v>
      </c>
    </row>
    <row r="1006" spans="1:6" ht="14.45" customHeight="1" x14ac:dyDescent="0.25">
      <c r="A1006" s="3" t="s">
        <v>6</v>
      </c>
      <c r="B1006" s="3" t="s">
        <v>266</v>
      </c>
      <c r="C1006" s="4">
        <v>4007580065</v>
      </c>
      <c r="D1006" s="23" t="s">
        <v>9</v>
      </c>
      <c r="E1006" s="5" t="s">
        <v>12</v>
      </c>
      <c r="F1006" s="4" t="s">
        <v>8</v>
      </c>
    </row>
    <row r="1007" spans="1:6" ht="14.45" customHeight="1" x14ac:dyDescent="0.25">
      <c r="A1007" s="3" t="s">
        <v>6</v>
      </c>
      <c r="B1007" s="3" t="s">
        <v>267</v>
      </c>
      <c r="C1007" s="4">
        <v>1994002174</v>
      </c>
      <c r="D1007" s="23" t="s">
        <v>15</v>
      </c>
      <c r="E1007" s="5" t="s">
        <v>12</v>
      </c>
      <c r="F1007" s="4" t="s">
        <v>8</v>
      </c>
    </row>
    <row r="1008" spans="1:6" ht="14.45" customHeight="1" x14ac:dyDescent="0.25">
      <c r="A1008" s="3" t="s">
        <v>6</v>
      </c>
      <c r="B1008" s="3" t="s">
        <v>268</v>
      </c>
      <c r="C1008" s="4">
        <v>1986000583</v>
      </c>
      <c r="D1008" s="23" t="s">
        <v>11</v>
      </c>
      <c r="E1008" s="5" t="s">
        <v>12</v>
      </c>
      <c r="F1008" s="4" t="s">
        <v>8</v>
      </c>
    </row>
    <row r="1009" spans="1:6" ht="14.45" customHeight="1" x14ac:dyDescent="0.25">
      <c r="A1009" s="3" t="s">
        <v>6</v>
      </c>
      <c r="B1009" s="3" t="s">
        <v>268</v>
      </c>
      <c r="C1009" s="4">
        <v>1997003465</v>
      </c>
      <c r="D1009" s="23" t="s">
        <v>11</v>
      </c>
      <c r="E1009" s="5" t="s">
        <v>12</v>
      </c>
      <c r="F1009" s="4" t="s">
        <v>8</v>
      </c>
    </row>
    <row r="1010" spans="1:6" x14ac:dyDescent="0.25">
      <c r="A1010" s="3" t="s">
        <v>6</v>
      </c>
      <c r="B1010" s="3" t="s">
        <v>269</v>
      </c>
      <c r="C1010" s="4">
        <v>1973000156</v>
      </c>
      <c r="D1010" s="23" t="s">
        <v>15</v>
      </c>
      <c r="E1010" s="5" t="s">
        <v>16</v>
      </c>
      <c r="F1010" s="4" t="s">
        <v>8</v>
      </c>
    </row>
    <row r="1011" spans="1:6" x14ac:dyDescent="0.25">
      <c r="A1011" s="3" t="s">
        <v>6</v>
      </c>
      <c r="B1011" s="3" t="s">
        <v>269</v>
      </c>
      <c r="C1011" s="4">
        <v>1995002356</v>
      </c>
      <c r="D1011" s="23" t="s">
        <v>11</v>
      </c>
      <c r="E1011" s="5" t="s">
        <v>16</v>
      </c>
      <c r="F1011" s="4" t="s">
        <v>8</v>
      </c>
    </row>
    <row r="1012" spans="1:6" x14ac:dyDescent="0.25">
      <c r="A1012" s="3" t="s">
        <v>6</v>
      </c>
      <c r="B1012" s="3" t="s">
        <v>269</v>
      </c>
      <c r="C1012" s="4">
        <v>1999005211</v>
      </c>
      <c r="D1012" s="23" t="s">
        <v>11</v>
      </c>
      <c r="E1012" s="5" t="s">
        <v>12</v>
      </c>
      <c r="F1012" s="4" t="s">
        <v>8</v>
      </c>
    </row>
    <row r="1013" spans="1:6" x14ac:dyDescent="0.25">
      <c r="A1013" s="3" t="s">
        <v>6</v>
      </c>
      <c r="B1013" s="3" t="s">
        <v>269</v>
      </c>
      <c r="C1013" s="4">
        <v>2000008283</v>
      </c>
      <c r="D1013" s="23" t="s">
        <v>11</v>
      </c>
      <c r="E1013" s="5" t="s">
        <v>12</v>
      </c>
      <c r="F1013" s="4" t="s">
        <v>8</v>
      </c>
    </row>
    <row r="1014" spans="1:6" x14ac:dyDescent="0.25">
      <c r="A1014" s="3" t="s">
        <v>6</v>
      </c>
      <c r="B1014" s="3" t="s">
        <v>269</v>
      </c>
      <c r="C1014" s="4">
        <v>2011002192</v>
      </c>
      <c r="D1014" s="23" t="s">
        <v>11</v>
      </c>
      <c r="E1014" s="5" t="s">
        <v>12</v>
      </c>
      <c r="F1014" s="4" t="s">
        <v>8</v>
      </c>
    </row>
    <row r="1015" spans="1:6" x14ac:dyDescent="0.25">
      <c r="A1015" s="3" t="s">
        <v>6</v>
      </c>
      <c r="B1015" s="3" t="s">
        <v>269</v>
      </c>
      <c r="C1015" s="4">
        <v>2011002265</v>
      </c>
      <c r="D1015" s="23" t="s">
        <v>9</v>
      </c>
      <c r="E1015" s="5" t="s">
        <v>12</v>
      </c>
      <c r="F1015" s="4" t="s">
        <v>8</v>
      </c>
    </row>
    <row r="1016" spans="1:6" x14ac:dyDescent="0.25">
      <c r="A1016" s="3" t="s">
        <v>6</v>
      </c>
      <c r="B1016" s="3" t="s">
        <v>269</v>
      </c>
      <c r="C1016" s="4">
        <v>2012000274</v>
      </c>
      <c r="D1016" s="23" t="s">
        <v>11</v>
      </c>
      <c r="E1016" s="5" t="s">
        <v>16</v>
      </c>
      <c r="F1016" s="4" t="s">
        <v>8</v>
      </c>
    </row>
    <row r="1017" spans="1:6" x14ac:dyDescent="0.25">
      <c r="A1017" s="3" t="s">
        <v>6</v>
      </c>
      <c r="B1017" s="3" t="s">
        <v>269</v>
      </c>
      <c r="C1017" s="4">
        <v>2019002329</v>
      </c>
      <c r="D1017" s="23" t="s">
        <v>9</v>
      </c>
      <c r="E1017" s="5" t="s">
        <v>12</v>
      </c>
      <c r="F1017" s="4" t="s">
        <v>8</v>
      </c>
    </row>
    <row r="1018" spans="1:6" x14ac:dyDescent="0.25">
      <c r="A1018" s="3" t="s">
        <v>6</v>
      </c>
      <c r="B1018" s="3" t="s">
        <v>269</v>
      </c>
      <c r="C1018" s="4">
        <v>2020000229</v>
      </c>
      <c r="D1018" s="23" t="s">
        <v>11</v>
      </c>
      <c r="E1018" s="5" t="s">
        <v>12</v>
      </c>
      <c r="F1018" s="4" t="s">
        <v>8</v>
      </c>
    </row>
    <row r="1019" spans="1:6" x14ac:dyDescent="0.25">
      <c r="A1019" s="3" t="s">
        <v>6</v>
      </c>
      <c r="B1019" s="3" t="s">
        <v>269</v>
      </c>
      <c r="C1019" s="4">
        <v>2020001438</v>
      </c>
      <c r="D1019" s="23" t="s">
        <v>15</v>
      </c>
      <c r="E1019" s="5" t="s">
        <v>12</v>
      </c>
      <c r="F1019" s="4" t="s">
        <v>8</v>
      </c>
    </row>
    <row r="1020" spans="1:6" ht="14.45" customHeight="1" x14ac:dyDescent="0.25">
      <c r="A1020" s="3" t="s">
        <v>6</v>
      </c>
      <c r="B1020" s="3" t="s">
        <v>270</v>
      </c>
      <c r="C1020" s="4">
        <v>1996002619</v>
      </c>
      <c r="D1020" s="23" t="s">
        <v>11</v>
      </c>
      <c r="E1020" s="5" t="s">
        <v>12</v>
      </c>
      <c r="F1020" s="4" t="s">
        <v>8</v>
      </c>
    </row>
    <row r="1021" spans="1:6" ht="14.45" customHeight="1" x14ac:dyDescent="0.25">
      <c r="A1021" s="3" t="s">
        <v>6</v>
      </c>
      <c r="B1021" s="3" t="s">
        <v>270</v>
      </c>
      <c r="C1021" s="4">
        <v>2020001365</v>
      </c>
      <c r="D1021" s="23" t="s">
        <v>11</v>
      </c>
      <c r="E1021" s="5" t="s">
        <v>12</v>
      </c>
      <c r="F1021" s="4" t="s">
        <v>8</v>
      </c>
    </row>
    <row r="1022" spans="1:6" ht="14.45" customHeight="1" x14ac:dyDescent="0.25">
      <c r="A1022" s="3" t="s">
        <v>6</v>
      </c>
      <c r="B1022" s="3" t="s">
        <v>270</v>
      </c>
      <c r="C1022" s="4">
        <v>2020001756</v>
      </c>
      <c r="D1022" s="23" t="s">
        <v>9</v>
      </c>
      <c r="E1022" s="5" t="s">
        <v>12</v>
      </c>
      <c r="F1022" s="4" t="s">
        <v>8</v>
      </c>
    </row>
    <row r="1023" spans="1:6" x14ac:dyDescent="0.25">
      <c r="A1023" s="3" t="s">
        <v>6</v>
      </c>
      <c r="B1023" s="3" t="s">
        <v>271</v>
      </c>
      <c r="C1023" s="4">
        <v>1995003565</v>
      </c>
      <c r="D1023" s="23" t="s">
        <v>11</v>
      </c>
      <c r="E1023" s="5" t="s">
        <v>12</v>
      </c>
      <c r="F1023" s="4" t="s">
        <v>8</v>
      </c>
    </row>
    <row r="1024" spans="1:6" x14ac:dyDescent="0.25">
      <c r="A1024" s="3" t="s">
        <v>6</v>
      </c>
      <c r="B1024" s="3" t="s">
        <v>272</v>
      </c>
      <c r="C1024" s="4">
        <v>1994004029</v>
      </c>
      <c r="D1024" s="23" t="s">
        <v>9</v>
      </c>
      <c r="E1024" s="5" t="s">
        <v>12</v>
      </c>
      <c r="F1024" s="4" t="s">
        <v>8</v>
      </c>
    </row>
    <row r="1025" spans="1:6" ht="14.45" customHeight="1" x14ac:dyDescent="0.25">
      <c r="A1025" s="3" t="s">
        <v>6</v>
      </c>
      <c r="B1025" s="3" t="s">
        <v>273</v>
      </c>
      <c r="C1025" s="4">
        <v>1994001811</v>
      </c>
      <c r="D1025" s="23" t="s">
        <v>11</v>
      </c>
      <c r="E1025" s="5" t="s">
        <v>12</v>
      </c>
      <c r="F1025" s="4" t="s">
        <v>8</v>
      </c>
    </row>
    <row r="1026" spans="1:6" ht="14.45" customHeight="1" x14ac:dyDescent="0.25">
      <c r="A1026" s="3" t="s">
        <v>6</v>
      </c>
      <c r="B1026" s="3" t="s">
        <v>274</v>
      </c>
      <c r="C1026" s="4">
        <v>2000001718</v>
      </c>
      <c r="D1026" s="23" t="s">
        <v>15</v>
      </c>
      <c r="E1026" s="5" t="s">
        <v>16</v>
      </c>
      <c r="F1026" s="4" t="s">
        <v>8</v>
      </c>
    </row>
    <row r="1027" spans="1:6" ht="14.45" customHeight="1" x14ac:dyDescent="0.25">
      <c r="A1027" s="3" t="s">
        <v>6</v>
      </c>
      <c r="B1027" s="3" t="s">
        <v>274</v>
      </c>
      <c r="C1027" s="4">
        <v>2009000838</v>
      </c>
      <c r="D1027" s="23" t="s">
        <v>9</v>
      </c>
      <c r="E1027" s="5" t="s">
        <v>12</v>
      </c>
      <c r="F1027" s="4" t="s">
        <v>8</v>
      </c>
    </row>
    <row r="1028" spans="1:6" ht="14.45" customHeight="1" x14ac:dyDescent="0.25">
      <c r="A1028" s="3" t="s">
        <v>6</v>
      </c>
      <c r="B1028" s="3" t="s">
        <v>274</v>
      </c>
      <c r="C1028" s="4">
        <v>2011001919</v>
      </c>
      <c r="D1028" s="23" t="s">
        <v>9</v>
      </c>
      <c r="E1028" s="5" t="s">
        <v>16</v>
      </c>
      <c r="F1028" s="4" t="s">
        <v>8</v>
      </c>
    </row>
    <row r="1029" spans="1:6" ht="14.45" customHeight="1" x14ac:dyDescent="0.25">
      <c r="A1029" s="3" t="s">
        <v>6</v>
      </c>
      <c r="B1029" s="3" t="s">
        <v>274</v>
      </c>
      <c r="C1029" s="4">
        <v>2014001847</v>
      </c>
      <c r="D1029" s="23" t="s">
        <v>9</v>
      </c>
      <c r="E1029" s="5" t="s">
        <v>12</v>
      </c>
      <c r="F1029" s="4" t="s">
        <v>8</v>
      </c>
    </row>
    <row r="1030" spans="1:6" ht="14.45" customHeight="1" x14ac:dyDescent="0.25">
      <c r="A1030" s="3" t="s">
        <v>6</v>
      </c>
      <c r="B1030" s="3" t="s">
        <v>274</v>
      </c>
      <c r="C1030" s="4">
        <v>2020001683</v>
      </c>
      <c r="D1030" s="23" t="s">
        <v>9</v>
      </c>
      <c r="E1030" s="5" t="s">
        <v>12</v>
      </c>
      <c r="F1030" s="4" t="s">
        <v>8</v>
      </c>
    </row>
    <row r="1031" spans="1:6" x14ac:dyDescent="0.25">
      <c r="A1031" s="3" t="s">
        <v>6</v>
      </c>
      <c r="B1031" s="3" t="s">
        <v>275</v>
      </c>
      <c r="C1031" s="4">
        <v>1990001165</v>
      </c>
      <c r="D1031" s="23" t="s">
        <v>9</v>
      </c>
      <c r="E1031" s="5" t="s">
        <v>12</v>
      </c>
      <c r="F1031" s="4" t="s">
        <v>8</v>
      </c>
    </row>
    <row r="1032" spans="1:6" x14ac:dyDescent="0.25">
      <c r="A1032" s="3" t="s">
        <v>6</v>
      </c>
      <c r="B1032" s="3" t="s">
        <v>275</v>
      </c>
      <c r="C1032" s="4">
        <v>2004002311</v>
      </c>
      <c r="D1032" s="23" t="s">
        <v>9</v>
      </c>
      <c r="E1032" s="5" t="s">
        <v>10</v>
      </c>
      <c r="F1032" s="4" t="s">
        <v>8</v>
      </c>
    </row>
    <row r="1033" spans="1:6" x14ac:dyDescent="0.25">
      <c r="A1033" s="3" t="s">
        <v>6</v>
      </c>
      <c r="B1033" s="3" t="s">
        <v>275</v>
      </c>
      <c r="C1033" s="4">
        <v>2005000647</v>
      </c>
      <c r="D1033" s="23" t="s">
        <v>9</v>
      </c>
      <c r="E1033" s="5" t="s">
        <v>12</v>
      </c>
      <c r="F1033" s="4" t="s">
        <v>8</v>
      </c>
    </row>
    <row r="1034" spans="1:6" x14ac:dyDescent="0.25">
      <c r="A1034" s="3" t="s">
        <v>6</v>
      </c>
      <c r="B1034" s="3" t="s">
        <v>275</v>
      </c>
      <c r="C1034" s="4">
        <v>2008000818</v>
      </c>
      <c r="D1034" s="23" t="s">
        <v>9</v>
      </c>
      <c r="E1034" s="5" t="s">
        <v>10</v>
      </c>
      <c r="F1034" s="4" t="s">
        <v>8</v>
      </c>
    </row>
    <row r="1035" spans="1:6" x14ac:dyDescent="0.25">
      <c r="A1035" s="3" t="s">
        <v>6</v>
      </c>
      <c r="B1035" s="3" t="s">
        <v>275</v>
      </c>
      <c r="C1035" s="4">
        <v>2019000792</v>
      </c>
      <c r="D1035" s="23" t="s">
        <v>9</v>
      </c>
      <c r="E1035" s="5" t="s">
        <v>12</v>
      </c>
      <c r="F1035" s="4" t="s">
        <v>8</v>
      </c>
    </row>
    <row r="1036" spans="1:6" x14ac:dyDescent="0.25">
      <c r="A1036" s="3" t="s">
        <v>6</v>
      </c>
      <c r="B1036" s="3" t="s">
        <v>275</v>
      </c>
      <c r="C1036" s="4">
        <v>2022001338</v>
      </c>
      <c r="D1036" s="23" t="s">
        <v>9</v>
      </c>
      <c r="E1036" s="5" t="s">
        <v>12</v>
      </c>
      <c r="F1036" s="4" t="s">
        <v>8</v>
      </c>
    </row>
    <row r="1037" spans="1:6" ht="14.45" customHeight="1" x14ac:dyDescent="0.25">
      <c r="A1037" s="3" t="s">
        <v>6</v>
      </c>
      <c r="B1037" s="3" t="s">
        <v>276</v>
      </c>
      <c r="C1037" s="4">
        <v>2000004792</v>
      </c>
      <c r="D1037" s="23" t="s">
        <v>9</v>
      </c>
      <c r="E1037" s="5" t="s">
        <v>12</v>
      </c>
      <c r="F1037" s="4" t="s">
        <v>8</v>
      </c>
    </row>
    <row r="1038" spans="1:6" x14ac:dyDescent="0.25">
      <c r="A1038" s="3" t="s">
        <v>6</v>
      </c>
      <c r="B1038" s="3" t="s">
        <v>277</v>
      </c>
      <c r="C1038" s="4">
        <v>1984001183</v>
      </c>
      <c r="D1038" s="23" t="s">
        <v>11</v>
      </c>
      <c r="E1038" s="5" t="s">
        <v>12</v>
      </c>
      <c r="F1038" s="4" t="s">
        <v>8</v>
      </c>
    </row>
    <row r="1039" spans="1:6" x14ac:dyDescent="0.25">
      <c r="A1039" s="3" t="s">
        <v>6</v>
      </c>
      <c r="B1039" s="3" t="s">
        <v>277</v>
      </c>
      <c r="C1039" s="4">
        <v>1988001374</v>
      </c>
      <c r="D1039" s="23" t="s">
        <v>15</v>
      </c>
      <c r="E1039" s="5" t="s">
        <v>12</v>
      </c>
      <c r="F1039" s="4" t="s">
        <v>8</v>
      </c>
    </row>
    <row r="1040" spans="1:6" x14ac:dyDescent="0.25">
      <c r="A1040" s="3" t="s">
        <v>6</v>
      </c>
      <c r="B1040" s="3" t="s">
        <v>278</v>
      </c>
      <c r="C1040" s="4">
        <v>1991001411</v>
      </c>
      <c r="D1040" s="23" t="s">
        <v>11</v>
      </c>
      <c r="E1040" s="5" t="s">
        <v>12</v>
      </c>
      <c r="F1040" s="4" t="s">
        <v>8</v>
      </c>
    </row>
    <row r="1041" ht="0" hidden="1" customHeight="1" x14ac:dyDescent="0.25"/>
  </sheetData>
  <autoFilter ref="A1:F1040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55"/>
  <sheetViews>
    <sheetView topLeftCell="D22" workbookViewId="0">
      <selection activeCell="J17" sqref="J17"/>
    </sheetView>
  </sheetViews>
  <sheetFormatPr defaultRowHeight="15" x14ac:dyDescent="0.25"/>
  <cols>
    <col min="1" max="1" width="10.42578125" bestFit="1" customWidth="1"/>
    <col min="2" max="2" width="98.28515625" bestFit="1" customWidth="1"/>
    <col min="3" max="3" width="41.7109375" bestFit="1" customWidth="1"/>
    <col min="4" max="4" width="21" customWidth="1"/>
    <col min="5" max="5" width="19.7109375" bestFit="1" customWidth="1"/>
    <col min="6" max="6" width="8.85546875" bestFit="1" customWidth="1"/>
    <col min="7" max="7" width="64.140625" bestFit="1" customWidth="1"/>
    <col min="8" max="8" width="14.7109375" bestFit="1" customWidth="1"/>
    <col min="9" max="9" width="21.5703125" bestFit="1" customWidth="1"/>
    <col min="10" max="10" width="82" bestFit="1" customWidth="1"/>
  </cols>
  <sheetData>
    <row r="1" spans="1:10" x14ac:dyDescent="0.25">
      <c r="A1" s="6" t="s">
        <v>3</v>
      </c>
      <c r="B1" s="6" t="s">
        <v>279</v>
      </c>
      <c r="C1" s="6" t="s">
        <v>280</v>
      </c>
      <c r="D1" s="6" t="s">
        <v>281</v>
      </c>
      <c r="E1" s="6" t="s">
        <v>282</v>
      </c>
      <c r="F1" s="6" t="s">
        <v>283</v>
      </c>
      <c r="G1" s="25" t="s">
        <v>2288</v>
      </c>
      <c r="H1" s="25" t="s">
        <v>2288</v>
      </c>
      <c r="I1" s="25" t="s">
        <v>2292</v>
      </c>
      <c r="J1" s="25" t="s">
        <v>2720</v>
      </c>
    </row>
    <row r="2" spans="1:10" x14ac:dyDescent="0.25">
      <c r="A2" s="7">
        <v>1904000118</v>
      </c>
      <c r="B2" s="8" t="s">
        <v>284</v>
      </c>
      <c r="C2" s="9" t="s">
        <v>285</v>
      </c>
      <c r="D2" s="7" t="s">
        <v>286</v>
      </c>
      <c r="E2" s="9" t="s">
        <v>193</v>
      </c>
      <c r="F2" s="10">
        <v>124593</v>
      </c>
      <c r="G2" t="e">
        <f>VLOOKUP(A2,planos!$C$1:$F$1040,3,)</f>
        <v>#N/A</v>
      </c>
      <c r="H2" t="e">
        <f>VLOOKUP(A2,planos!$C$1:$F$1040,4,)</f>
        <v>#N/A</v>
      </c>
      <c r="I2" t="str">
        <f>VLOOKUP(E2,segmentação!$A$1:$M$261,12,)</f>
        <v>S1</v>
      </c>
      <c r="J2" t="e">
        <f>VLOOKUP(A2,'Bcos e Seg'!$C$1:$AC$262,11,)</f>
        <v>#N/A</v>
      </c>
    </row>
    <row r="3" spans="1:10" x14ac:dyDescent="0.25">
      <c r="A3" s="7">
        <v>1967000174</v>
      </c>
      <c r="B3" s="11" t="s">
        <v>287</v>
      </c>
      <c r="C3" s="9" t="s">
        <v>288</v>
      </c>
      <c r="D3" s="7" t="s">
        <v>286</v>
      </c>
      <c r="E3" s="9" t="s">
        <v>43</v>
      </c>
      <c r="F3" s="10">
        <v>11345</v>
      </c>
      <c r="G3" t="str">
        <f>VLOOKUP(A3,planos!$C$1:$F$1040,3,)</f>
        <v>ATIVO - EM EXTINÇÃO</v>
      </c>
      <c r="H3" t="str">
        <f>VLOOKUP(A3,planos!$C$1:$F$1040,4,)</f>
        <v>LC108/109</v>
      </c>
      <c r="I3" t="str">
        <f>VLOOKUP(E3,segmentação!$A$1:$M$261,12,)</f>
        <v>S2</v>
      </c>
      <c r="J3" t="str">
        <f>VLOOKUP(A3,'Bcos e Seg'!$C$1:$AC$262,11,)</f>
        <v>BANCO DO NORDESTE DO BRASIL SA</v>
      </c>
    </row>
    <row r="4" spans="1:10" x14ac:dyDescent="0.25">
      <c r="A4" s="7">
        <v>1970000147</v>
      </c>
      <c r="B4" s="11" t="s">
        <v>289</v>
      </c>
      <c r="C4" s="9" t="s">
        <v>290</v>
      </c>
      <c r="D4" s="7" t="s">
        <v>286</v>
      </c>
      <c r="E4" s="9" t="s">
        <v>172</v>
      </c>
      <c r="F4" s="10">
        <v>27108</v>
      </c>
      <c r="G4" t="str">
        <f>VLOOKUP(A4,planos!$C$1:$F$1040,3,)</f>
        <v>ATIVO - EM EXTINÇÃO</v>
      </c>
      <c r="H4" t="str">
        <f>VLOOKUP(A4,planos!$C$1:$F$1040,4,)</f>
        <v>LC108/109</v>
      </c>
      <c r="I4" t="str">
        <f>VLOOKUP(E4,segmentação!$A$1:$M$261,12,)</f>
        <v>S1</v>
      </c>
      <c r="J4" t="e">
        <f>VLOOKUP(A4,'Bcos e Seg'!$C$1:$AC$262,11,)</f>
        <v>#N/A</v>
      </c>
    </row>
    <row r="5" spans="1:10" x14ac:dyDescent="0.25">
      <c r="A5" s="7">
        <v>1971000183</v>
      </c>
      <c r="B5" s="11" t="s">
        <v>291</v>
      </c>
      <c r="C5" s="9" t="s">
        <v>288</v>
      </c>
      <c r="D5" s="7" t="s">
        <v>286</v>
      </c>
      <c r="E5" s="9" t="s">
        <v>229</v>
      </c>
      <c r="F5" s="10">
        <v>19874</v>
      </c>
      <c r="G5" t="str">
        <f>VLOOKUP(A5,planos!$C$1:$F$1040,3,)</f>
        <v>ATIVO - EM EXTINÇÃO</v>
      </c>
      <c r="H5" t="str">
        <f>VLOOKUP(A5,planos!$C$1:$F$1040,4,)</f>
        <v>LC108/109</v>
      </c>
      <c r="I5" t="str">
        <f>VLOOKUP(E5,segmentação!$A$1:$M$261,12,)</f>
        <v>S1</v>
      </c>
      <c r="J5" t="e">
        <f>VLOOKUP(A5,'Bcos e Seg'!$C$1:$AC$262,11,)</f>
        <v>#N/A</v>
      </c>
    </row>
    <row r="6" spans="1:10" x14ac:dyDescent="0.25">
      <c r="A6" s="7">
        <v>1971000256</v>
      </c>
      <c r="B6" s="11" t="s">
        <v>292</v>
      </c>
      <c r="C6" s="9" t="s">
        <v>293</v>
      </c>
      <c r="D6" s="7" t="s">
        <v>286</v>
      </c>
      <c r="E6" s="9" t="s">
        <v>191</v>
      </c>
      <c r="F6" s="12">
        <v>952</v>
      </c>
      <c r="G6" t="str">
        <f>VLOOKUP(A6,planos!$C$1:$F$1040,3,)</f>
        <v>ATIVO - EM FUNCIONAMENTO</v>
      </c>
      <c r="H6" t="str">
        <f>VLOOKUP(A6,planos!$C$1:$F$1040,4,)</f>
        <v>LC109</v>
      </c>
      <c r="I6" t="str">
        <f>VLOOKUP(E6,segmentação!$A$1:$M$261,12,)</f>
        <v>S4</v>
      </c>
      <c r="J6" t="e">
        <f>VLOOKUP(A6,'Bcos e Seg'!$C$1:$AC$262,11,)</f>
        <v>#N/A</v>
      </c>
    </row>
    <row r="7" spans="1:10" x14ac:dyDescent="0.25">
      <c r="A7" s="7">
        <v>1972000111</v>
      </c>
      <c r="B7" s="11" t="s">
        <v>294</v>
      </c>
      <c r="C7" s="9" t="s">
        <v>295</v>
      </c>
      <c r="D7" s="7" t="s">
        <v>286</v>
      </c>
      <c r="E7" s="9" t="s">
        <v>36</v>
      </c>
      <c r="F7" s="10">
        <v>2647</v>
      </c>
      <c r="G7" t="str">
        <f>VLOOKUP(A7,planos!$C$1:$F$1040,3,)</f>
        <v>ATIVO - EM EXTINÇÃO</v>
      </c>
      <c r="H7" t="str">
        <f>VLOOKUP(A7,planos!$C$1:$F$1040,4,)</f>
        <v>LC109</v>
      </c>
      <c r="I7" t="str">
        <f>VLOOKUP(E7,segmentação!$A$1:$M$261,12,)</f>
        <v>S3</v>
      </c>
      <c r="J7" t="e">
        <f>VLOOKUP(A7,'Bcos e Seg'!$C$1:$AC$262,11,)</f>
        <v>#N/A</v>
      </c>
    </row>
    <row r="8" spans="1:10" x14ac:dyDescent="0.25">
      <c r="A8" s="7">
        <v>1973000156</v>
      </c>
      <c r="B8" s="11" t="s">
        <v>291</v>
      </c>
      <c r="C8" s="9" t="s">
        <v>288</v>
      </c>
      <c r="D8" s="7" t="s">
        <v>286</v>
      </c>
      <c r="E8" s="9" t="s">
        <v>269</v>
      </c>
      <c r="F8" s="10">
        <v>28878</v>
      </c>
      <c r="G8" t="str">
        <f>VLOOKUP(A8,planos!$C$1:$F$1040,3,)</f>
        <v>ATIVO - EM EXTINÇÃO</v>
      </c>
      <c r="H8" t="str">
        <f>VLOOKUP(A8,planos!$C$1:$F$1040,4,)</f>
        <v>LC109</v>
      </c>
      <c r="I8" t="str">
        <f>VLOOKUP(E8,segmentação!$A$1:$M$261,12,)</f>
        <v>S1</v>
      </c>
      <c r="J8" t="e">
        <f>VLOOKUP(A8,'Bcos e Seg'!$C$1:$AC$262,11,)</f>
        <v>#N/A</v>
      </c>
    </row>
    <row r="9" spans="1:10" x14ac:dyDescent="0.25">
      <c r="A9" s="7">
        <v>1974000192</v>
      </c>
      <c r="B9" s="11" t="s">
        <v>296</v>
      </c>
      <c r="C9" s="9" t="s">
        <v>265</v>
      </c>
      <c r="D9" s="7" t="s">
        <v>297</v>
      </c>
      <c r="E9" s="9" t="s">
        <v>265</v>
      </c>
      <c r="F9" s="10">
        <v>9265</v>
      </c>
      <c r="G9" t="str">
        <f>VLOOKUP(A9,planos!$C$1:$F$1040,3,)</f>
        <v>ATIVO - EM FUNCIONAMENTO</v>
      </c>
      <c r="H9" t="str">
        <f>VLOOKUP(A9,planos!$C$1:$F$1040,4,)</f>
        <v>LC109</v>
      </c>
      <c r="I9" t="str">
        <f>VLOOKUP(E9,segmentação!$A$1:$M$261,12,)</f>
        <v>S3</v>
      </c>
      <c r="J9" t="e">
        <f>VLOOKUP(A9,'Bcos e Seg'!$C$1:$AC$262,11,)</f>
        <v>#N/A</v>
      </c>
    </row>
    <row r="10" spans="1:10" x14ac:dyDescent="0.25">
      <c r="A10" s="7">
        <v>1974000265</v>
      </c>
      <c r="B10" s="11" t="s">
        <v>298</v>
      </c>
      <c r="C10" s="9" t="s">
        <v>299</v>
      </c>
      <c r="D10" s="7" t="s">
        <v>286</v>
      </c>
      <c r="E10" s="9" t="s">
        <v>78</v>
      </c>
      <c r="F10" s="10">
        <v>1832</v>
      </c>
      <c r="G10" t="str">
        <f>VLOOKUP(A10,planos!$C$1:$F$1040,3,)</f>
        <v>ATIVO - EM EXTINÇÃO</v>
      </c>
      <c r="H10" t="str">
        <f>VLOOKUP(A10,planos!$C$1:$F$1040,4,)</f>
        <v>LC109</v>
      </c>
      <c r="I10" t="str">
        <f>VLOOKUP(E10,segmentação!$A$1:$M$261,12,)</f>
        <v>S3</v>
      </c>
      <c r="J10" t="e">
        <f>VLOOKUP(A10,'Bcos e Seg'!$C$1:$AC$262,11,)</f>
        <v>#N/A</v>
      </c>
    </row>
    <row r="11" spans="1:10" x14ac:dyDescent="0.25">
      <c r="A11" s="7">
        <v>1974000338</v>
      </c>
      <c r="B11" s="11" t="s">
        <v>300</v>
      </c>
      <c r="C11" s="9" t="s">
        <v>301</v>
      </c>
      <c r="D11" s="7" t="s">
        <v>286</v>
      </c>
      <c r="E11" s="9" t="s">
        <v>78</v>
      </c>
      <c r="F11" s="10">
        <v>3404</v>
      </c>
      <c r="G11" t="str">
        <f>VLOOKUP(A11,planos!$C$1:$F$1040,3,)</f>
        <v>ATIVO - EM EXTINÇÃO</v>
      </c>
      <c r="H11" t="str">
        <f>VLOOKUP(A11,planos!$C$1:$F$1040,4,)</f>
        <v>LC109</v>
      </c>
      <c r="I11" t="str">
        <f>VLOOKUP(E11,segmentação!$A$1:$M$261,12,)</f>
        <v>S3</v>
      </c>
      <c r="J11" t="e">
        <f>VLOOKUP(A11,'Bcos e Seg'!$C$1:$AC$262,11,)</f>
        <v>#N/A</v>
      </c>
    </row>
    <row r="12" spans="1:10" x14ac:dyDescent="0.25">
      <c r="A12" s="7">
        <v>1974000419</v>
      </c>
      <c r="B12" s="11" t="s">
        <v>302</v>
      </c>
      <c r="C12" s="9" t="s">
        <v>303</v>
      </c>
      <c r="D12" s="7" t="s">
        <v>286</v>
      </c>
      <c r="E12" s="9" t="s">
        <v>37</v>
      </c>
      <c r="F12" s="10">
        <v>3564</v>
      </c>
      <c r="G12" t="str">
        <f>VLOOKUP(A12,planos!$C$1:$F$1040,3,)</f>
        <v>ATIVO - EM EXTINÇÃO</v>
      </c>
      <c r="H12" t="str">
        <f>VLOOKUP(A12,planos!$C$1:$F$1040,4,)</f>
        <v>LC109</v>
      </c>
      <c r="I12" t="str">
        <f>VLOOKUP(E12,segmentação!$A$1:$M$261,12,)</f>
        <v>S2</v>
      </c>
      <c r="J12" t="e">
        <f>VLOOKUP(A12,'Bcos e Seg'!$C$1:$AC$262,11,)</f>
        <v>#N/A</v>
      </c>
    </row>
    <row r="13" spans="1:10" x14ac:dyDescent="0.25">
      <c r="A13" s="7">
        <v>1974000583</v>
      </c>
      <c r="B13" s="11" t="s">
        <v>304</v>
      </c>
      <c r="C13" s="9" t="s">
        <v>305</v>
      </c>
      <c r="D13" s="7" t="s">
        <v>286</v>
      </c>
      <c r="E13" s="9" t="s">
        <v>160</v>
      </c>
      <c r="F13" s="10">
        <v>2719</v>
      </c>
      <c r="G13" t="str">
        <f>VLOOKUP(A13,planos!$C$1:$F$1040,3,)</f>
        <v>ATIVO - EM FUNCIONAMENTO</v>
      </c>
      <c r="H13" t="str">
        <f>VLOOKUP(A13,planos!$C$1:$F$1040,4,)</f>
        <v>LC109</v>
      </c>
      <c r="I13" t="str">
        <f>VLOOKUP(E13,segmentação!$A$1:$M$261,12,)</f>
        <v>S2</v>
      </c>
      <c r="J13" t="e">
        <f>VLOOKUP(A13,'Bcos e Seg'!$C$1:$AC$262,11,)</f>
        <v>#N/A</v>
      </c>
    </row>
    <row r="14" spans="1:10" x14ac:dyDescent="0.25">
      <c r="A14" s="7">
        <v>1975000218</v>
      </c>
      <c r="B14" s="11" t="s">
        <v>291</v>
      </c>
      <c r="C14" s="9" t="s">
        <v>306</v>
      </c>
      <c r="D14" s="7" t="s">
        <v>286</v>
      </c>
      <c r="E14" s="9" t="s">
        <v>199</v>
      </c>
      <c r="F14" s="10">
        <v>19166</v>
      </c>
      <c r="G14" t="str">
        <f>VLOOKUP(A14,planos!$C$1:$F$1040,3,)</f>
        <v>ATIVO - EM EXTINÇÃO</v>
      </c>
      <c r="H14" t="str">
        <f>VLOOKUP(A14,planos!$C$1:$F$1040,4,)</f>
        <v>LC109</v>
      </c>
      <c r="I14" t="str">
        <f>VLOOKUP(E14,segmentação!$A$1:$M$261,12,)</f>
        <v>S2</v>
      </c>
      <c r="J14" t="e">
        <f>VLOOKUP(A14,'Bcos e Seg'!$C$1:$AC$262,11,)</f>
        <v>#N/A</v>
      </c>
    </row>
    <row r="15" spans="1:10" x14ac:dyDescent="0.25">
      <c r="A15" s="7">
        <v>1976000165</v>
      </c>
      <c r="B15" s="11" t="s">
        <v>307</v>
      </c>
      <c r="C15" s="9" t="s">
        <v>307</v>
      </c>
      <c r="D15" s="7" t="s">
        <v>286</v>
      </c>
      <c r="E15" s="9" t="s">
        <v>251</v>
      </c>
      <c r="F15" s="12">
        <v>534</v>
      </c>
      <c r="G15" t="str">
        <f>VLOOKUP(A15,planos!$C$1:$F$1040,3,)</f>
        <v>ATIVO - EM FUNCIONAMENTO</v>
      </c>
      <c r="H15" t="str">
        <f>VLOOKUP(A15,planos!$C$1:$F$1040,4,)</f>
        <v>LC108/109</v>
      </c>
      <c r="I15" t="str">
        <f>VLOOKUP(E15,segmentação!$A$1:$M$261,12,)</f>
        <v>S4</v>
      </c>
      <c r="J15" t="e">
        <f>VLOOKUP(A15,'Bcos e Seg'!$C$1:$AC$262,11,)</f>
        <v>#N/A</v>
      </c>
    </row>
    <row r="16" spans="1:10" x14ac:dyDescent="0.25">
      <c r="A16" s="7">
        <v>1976000238</v>
      </c>
      <c r="B16" s="11" t="s">
        <v>308</v>
      </c>
      <c r="C16" s="9" t="s">
        <v>308</v>
      </c>
      <c r="D16" s="7" t="s">
        <v>286</v>
      </c>
      <c r="E16" s="9" t="s">
        <v>251</v>
      </c>
      <c r="F16" s="12">
        <v>30</v>
      </c>
      <c r="G16" t="str">
        <f>VLOOKUP(A16,planos!$C$1:$F$1040,3,)</f>
        <v>ATIVO - EM EXTINÇÃO</v>
      </c>
      <c r="H16" t="str">
        <f>VLOOKUP(A16,planos!$C$1:$F$1040,4,)</f>
        <v>LC108/109</v>
      </c>
      <c r="I16" t="str">
        <f>VLOOKUP(E16,segmentação!$A$1:$M$261,12,)</f>
        <v>S4</v>
      </c>
      <c r="J16" t="e">
        <f>VLOOKUP(A16,'Bcos e Seg'!$C$1:$AC$262,11,)</f>
        <v>#N/A</v>
      </c>
    </row>
    <row r="17" spans="1:10" x14ac:dyDescent="0.25">
      <c r="A17" s="7">
        <v>1977000118</v>
      </c>
      <c r="B17" s="11" t="s">
        <v>309</v>
      </c>
      <c r="C17" s="9" t="s">
        <v>310</v>
      </c>
      <c r="D17" s="7" t="s">
        <v>286</v>
      </c>
      <c r="E17" s="9" t="s">
        <v>213</v>
      </c>
      <c r="F17" s="10">
        <v>2257</v>
      </c>
      <c r="G17" t="str">
        <f>VLOOKUP(A17,planos!$C$1:$F$1040,3,)</f>
        <v>ATIVO - EM EXTINÇÃO</v>
      </c>
      <c r="H17" t="str">
        <f>VLOOKUP(A17,planos!$C$1:$F$1040,4,)</f>
        <v>LC109</v>
      </c>
      <c r="I17" t="str">
        <f>VLOOKUP(E17,segmentação!$A$1:$M$261,12,)</f>
        <v>S3</v>
      </c>
      <c r="J17" t="str">
        <f>VLOOKUP(A17,'Bcos e Seg'!$C$1:$AC$262,11,)</f>
        <v>IRB BRASIL RESSEGUROS S/A</v>
      </c>
    </row>
    <row r="18" spans="1:10" x14ac:dyDescent="0.25">
      <c r="A18" s="7">
        <v>1977000274</v>
      </c>
      <c r="B18" s="11" t="s">
        <v>311</v>
      </c>
      <c r="C18" s="9" t="s">
        <v>312</v>
      </c>
      <c r="D18" s="7" t="s">
        <v>286</v>
      </c>
      <c r="E18" s="9" t="s">
        <v>104</v>
      </c>
      <c r="F18" s="10">
        <v>98001</v>
      </c>
      <c r="G18" t="str">
        <f>VLOOKUP(A18,planos!$C$1:$F$1040,3,)</f>
        <v>ATIVO - EM EXTINÇÃO</v>
      </c>
      <c r="H18" t="str">
        <f>VLOOKUP(A18,planos!$C$1:$F$1040,4,)</f>
        <v>LC108/109</v>
      </c>
      <c r="I18" t="str">
        <f>VLOOKUP(E18,segmentação!$A$1:$M$261,12,)</f>
        <v>S1</v>
      </c>
      <c r="J18" t="e">
        <f>VLOOKUP(A18,'Bcos e Seg'!$C$1:$AC$262,11,)</f>
        <v>#N/A</v>
      </c>
    </row>
    <row r="19" spans="1:10" x14ac:dyDescent="0.25">
      <c r="A19" s="7">
        <v>1978000138</v>
      </c>
      <c r="B19" s="11" t="s">
        <v>313</v>
      </c>
      <c r="C19" s="9" t="s">
        <v>313</v>
      </c>
      <c r="D19" s="7" t="s">
        <v>286</v>
      </c>
      <c r="E19" s="9" t="s">
        <v>73</v>
      </c>
      <c r="F19" s="10">
        <v>20638</v>
      </c>
      <c r="G19" t="str">
        <f>VLOOKUP(A19,planos!$C$1:$F$1040,3,)</f>
        <v>ATIVO - EM EXTINÇÃO</v>
      </c>
      <c r="H19" t="str">
        <f>VLOOKUP(A19,planos!$C$1:$F$1040,4,)</f>
        <v>LC108/109</v>
      </c>
      <c r="I19" t="str">
        <f>VLOOKUP(E19,segmentação!$A$1:$M$261,12,)</f>
        <v>S2</v>
      </c>
      <c r="J19" t="str">
        <f>VLOOKUP(A19,'Bcos e Seg'!$C$1:$AC$262,11,)</f>
        <v>BANCO NOSSA CAIXA S.A.</v>
      </c>
    </row>
    <row r="20" spans="1:10" x14ac:dyDescent="0.25">
      <c r="A20" s="7">
        <v>1978000219</v>
      </c>
      <c r="B20" s="11" t="s">
        <v>314</v>
      </c>
      <c r="C20" s="9" t="s">
        <v>315</v>
      </c>
      <c r="D20" s="7" t="s">
        <v>286</v>
      </c>
      <c r="E20" s="9" t="s">
        <v>73</v>
      </c>
      <c r="F20" s="10">
        <v>1748</v>
      </c>
      <c r="G20" t="str">
        <f>VLOOKUP(A20,planos!$C$1:$F$1040,3,)</f>
        <v>ATIVO - EM EXTINÇÃO</v>
      </c>
      <c r="H20" t="str">
        <f>VLOOKUP(A20,planos!$C$1:$F$1040,4,)</f>
        <v>LC108/109</v>
      </c>
      <c r="I20" t="str">
        <f>VLOOKUP(E20,segmentação!$A$1:$M$261,12,)</f>
        <v>S2</v>
      </c>
      <c r="J20" t="str">
        <f>VLOOKUP(A20,'Bcos e Seg'!$C$1:$AC$262,11,)</f>
        <v>BANCO NOSSA CAIXA S.A.</v>
      </c>
    </row>
    <row r="21" spans="1:10" x14ac:dyDescent="0.25">
      <c r="A21" s="7">
        <v>1978000383</v>
      </c>
      <c r="B21" s="11" t="s">
        <v>316</v>
      </c>
      <c r="C21" s="9" t="s">
        <v>317</v>
      </c>
      <c r="D21" s="7" t="s">
        <v>286</v>
      </c>
      <c r="E21" s="9" t="s">
        <v>73</v>
      </c>
      <c r="F21" s="10">
        <v>1103</v>
      </c>
      <c r="G21" t="str">
        <f>VLOOKUP(A21,planos!$C$1:$F$1040,3,)</f>
        <v>ATIVO - EM EXTINÇÃO</v>
      </c>
      <c r="H21" t="str">
        <f>VLOOKUP(A21,planos!$C$1:$F$1040,4,)</f>
        <v>LC108/109</v>
      </c>
      <c r="I21" t="str">
        <f>VLOOKUP(E21,segmentação!$A$1:$M$261,12,)</f>
        <v>S2</v>
      </c>
      <c r="J21" t="str">
        <f>VLOOKUP(A21,'Bcos e Seg'!$C$1:$AC$262,11,)</f>
        <v>BANCO NOSSA CAIXA S.A.</v>
      </c>
    </row>
    <row r="22" spans="1:10" x14ac:dyDescent="0.25">
      <c r="A22" s="7">
        <v>1978000456</v>
      </c>
      <c r="B22" s="11" t="s">
        <v>318</v>
      </c>
      <c r="C22" s="9" t="s">
        <v>123</v>
      </c>
      <c r="D22" s="7" t="s">
        <v>286</v>
      </c>
      <c r="E22" s="9" t="s">
        <v>123</v>
      </c>
      <c r="F22" s="12">
        <v>536</v>
      </c>
      <c r="G22" t="str">
        <f>VLOOKUP(A22,planos!$C$1:$F$1040,3,)</f>
        <v>ATIVO - EM EXTINÇÃO</v>
      </c>
      <c r="H22" t="str">
        <f>VLOOKUP(A22,planos!$C$1:$F$1040,4,)</f>
        <v>LC108/109</v>
      </c>
      <c r="I22" t="str">
        <f>VLOOKUP(E22,segmentação!$A$1:$M$261,12,)</f>
        <v>S4</v>
      </c>
      <c r="J22" t="e">
        <f>VLOOKUP(A22,'Bcos e Seg'!$C$1:$AC$262,11,)</f>
        <v>#N/A</v>
      </c>
    </row>
    <row r="23" spans="1:10" x14ac:dyDescent="0.25">
      <c r="A23" s="7">
        <v>1978000529</v>
      </c>
      <c r="B23" s="11" t="s">
        <v>319</v>
      </c>
      <c r="C23" s="9" t="s">
        <v>320</v>
      </c>
      <c r="D23" s="7" t="s">
        <v>286</v>
      </c>
      <c r="E23" s="9" t="s">
        <v>176</v>
      </c>
      <c r="F23" s="10">
        <v>11274</v>
      </c>
      <c r="G23" t="str">
        <f>VLOOKUP(A23,planos!$C$1:$F$1040,3,)</f>
        <v>ATIVO - EM FUNCIONAMENTO</v>
      </c>
      <c r="H23" t="str">
        <f>VLOOKUP(A23,planos!$C$1:$F$1040,4,)</f>
        <v>LC108/109</v>
      </c>
      <c r="I23" t="str">
        <f>VLOOKUP(E23,segmentação!$A$1:$M$261,12,)</f>
        <v>S3</v>
      </c>
      <c r="J23" t="e">
        <f>VLOOKUP(A23,'Bcos e Seg'!$C$1:$AC$262,11,)</f>
        <v>#N/A</v>
      </c>
    </row>
    <row r="24" spans="1:10" x14ac:dyDescent="0.25">
      <c r="A24" s="7">
        <v>1979000174</v>
      </c>
      <c r="B24" s="11" t="s">
        <v>321</v>
      </c>
      <c r="C24" s="9" t="s">
        <v>322</v>
      </c>
      <c r="D24" s="7" t="s">
        <v>286</v>
      </c>
      <c r="E24" s="9" t="s">
        <v>186</v>
      </c>
      <c r="F24" s="10">
        <v>4574</v>
      </c>
      <c r="G24" t="str">
        <f>VLOOKUP(A24,planos!$C$1:$F$1040,3,)</f>
        <v>ATIVO - EM EXTINÇÃO</v>
      </c>
      <c r="H24" t="str">
        <f>VLOOKUP(A24,planos!$C$1:$F$1040,4,)</f>
        <v>LC108/109</v>
      </c>
      <c r="I24" t="str">
        <f>VLOOKUP(E24,segmentação!$A$1:$M$261,12,)</f>
        <v>S3</v>
      </c>
      <c r="J24" t="e">
        <f>VLOOKUP(A24,'Bcos e Seg'!$C$1:$AC$262,11,)</f>
        <v>#N/A</v>
      </c>
    </row>
    <row r="25" spans="1:10" x14ac:dyDescent="0.25">
      <c r="A25" s="7">
        <v>1979000247</v>
      </c>
      <c r="B25" s="11" t="s">
        <v>323</v>
      </c>
      <c r="C25" s="9" t="s">
        <v>324</v>
      </c>
      <c r="D25" s="7" t="s">
        <v>286</v>
      </c>
      <c r="E25" s="9" t="s">
        <v>231</v>
      </c>
      <c r="F25" s="10">
        <v>5094</v>
      </c>
      <c r="G25" t="str">
        <f>VLOOKUP(A25,planos!$C$1:$F$1040,3,)</f>
        <v>ATIVO - EM FUNCIONAMENTO</v>
      </c>
      <c r="H25" t="str">
        <f>VLOOKUP(A25,planos!$C$1:$F$1040,4,)</f>
        <v>LC108/109</v>
      </c>
      <c r="I25" t="str">
        <f>VLOOKUP(E25,segmentação!$A$1:$M$261,12,)</f>
        <v>S2</v>
      </c>
      <c r="J25" t="e">
        <f>VLOOKUP(A25,'Bcos e Seg'!$C$1:$AC$262,11,)</f>
        <v>#N/A</v>
      </c>
    </row>
    <row r="26" spans="1:10" x14ac:dyDescent="0.25">
      <c r="A26" s="7">
        <v>1979000492</v>
      </c>
      <c r="B26" s="11" t="s">
        <v>325</v>
      </c>
      <c r="C26" s="9" t="s">
        <v>326</v>
      </c>
      <c r="D26" s="7" t="s">
        <v>286</v>
      </c>
      <c r="E26" s="9" t="s">
        <v>57</v>
      </c>
      <c r="F26" s="10">
        <v>13010</v>
      </c>
      <c r="G26" t="str">
        <f>VLOOKUP(A26,planos!$C$1:$F$1040,3,)</f>
        <v>ATIVO - EM EXTINÇÃO</v>
      </c>
      <c r="H26" t="str">
        <f>VLOOKUP(A26,planos!$C$1:$F$1040,4,)</f>
        <v>LC108/109</v>
      </c>
      <c r="I26" t="str">
        <f>VLOOKUP(E26,segmentação!$A$1:$M$261,12,)</f>
        <v>S2</v>
      </c>
      <c r="J26" t="e">
        <f>VLOOKUP(A26,'Bcos e Seg'!$C$1:$AC$262,11,)</f>
        <v>#N/A</v>
      </c>
    </row>
    <row r="27" spans="1:10" x14ac:dyDescent="0.25">
      <c r="A27" s="7">
        <v>1979000565</v>
      </c>
      <c r="B27" s="11" t="s">
        <v>327</v>
      </c>
      <c r="C27" s="9" t="s">
        <v>328</v>
      </c>
      <c r="D27" s="7" t="s">
        <v>286</v>
      </c>
      <c r="E27" s="9" t="s">
        <v>57</v>
      </c>
      <c r="F27" s="12">
        <v>74</v>
      </c>
      <c r="G27" t="str">
        <f>VLOOKUP(A27,planos!$C$1:$F$1040,3,)</f>
        <v>ATIVO - EM RETIRADA DE PATROCÍNIO</v>
      </c>
      <c r="H27" t="str">
        <f>VLOOKUP(A27,planos!$C$1:$F$1040,4,)</f>
        <v>LC108/109</v>
      </c>
      <c r="I27" t="str">
        <f>VLOOKUP(E27,segmentação!$A$1:$M$261,12,)</f>
        <v>S2</v>
      </c>
      <c r="J27" t="e">
        <f>VLOOKUP(A27,'Bcos e Seg'!$C$1:$AC$262,11,)</f>
        <v>#N/A</v>
      </c>
    </row>
    <row r="28" spans="1:10" x14ac:dyDescent="0.25">
      <c r="A28" s="7">
        <v>1979000638</v>
      </c>
      <c r="B28" s="11" t="s">
        <v>329</v>
      </c>
      <c r="C28" s="9" t="s">
        <v>330</v>
      </c>
      <c r="D28" s="7" t="s">
        <v>286</v>
      </c>
      <c r="E28" s="9" t="s">
        <v>38</v>
      </c>
      <c r="F28" s="10">
        <v>34417</v>
      </c>
      <c r="G28" t="str">
        <f>VLOOKUP(A28,planos!$C$1:$F$1040,3,)</f>
        <v>ATIVO - EM EXTINÇÃO</v>
      </c>
      <c r="H28" t="str">
        <f>VLOOKUP(A28,planos!$C$1:$F$1040,4,)</f>
        <v>LC109</v>
      </c>
      <c r="I28" t="str">
        <f>VLOOKUP(E28,segmentação!$A$1:$M$261,12,)</f>
        <v>S2</v>
      </c>
      <c r="J28" t="e">
        <f>VLOOKUP(A28,'Bcos e Seg'!$C$1:$AC$262,11,)</f>
        <v>#N/A</v>
      </c>
    </row>
    <row r="29" spans="1:10" x14ac:dyDescent="0.25">
      <c r="A29" s="7">
        <v>1979000719</v>
      </c>
      <c r="B29" s="11" t="s">
        <v>331</v>
      </c>
      <c r="C29" s="9" t="s">
        <v>332</v>
      </c>
      <c r="D29" s="7" t="s">
        <v>286</v>
      </c>
      <c r="E29" s="9" t="s">
        <v>59</v>
      </c>
      <c r="F29" s="12">
        <v>182</v>
      </c>
      <c r="G29" t="str">
        <f>VLOOKUP(A29,planos!$C$1:$F$1040,3,)</f>
        <v>ATIVO - EM EXTINÇÃO</v>
      </c>
      <c r="H29" t="str">
        <f>VLOOKUP(A29,planos!$C$1:$F$1040,4,)</f>
        <v>LC108/109</v>
      </c>
      <c r="I29" t="str">
        <f>VLOOKUP(E29,segmentação!$A$1:$M$261,12,)</f>
        <v>S3</v>
      </c>
      <c r="J29" t="e">
        <f>VLOOKUP(A29,'Bcos e Seg'!$C$1:$AC$262,11,)</f>
        <v>#N/A</v>
      </c>
    </row>
    <row r="30" spans="1:10" x14ac:dyDescent="0.25">
      <c r="A30" s="7">
        <v>1979000956</v>
      </c>
      <c r="B30" s="11" t="s">
        <v>333</v>
      </c>
      <c r="C30" s="9" t="s">
        <v>334</v>
      </c>
      <c r="D30" s="7" t="s">
        <v>286</v>
      </c>
      <c r="E30" s="9" t="s">
        <v>135</v>
      </c>
      <c r="F30" s="10">
        <v>4884</v>
      </c>
      <c r="G30" t="str">
        <f>VLOOKUP(A30,planos!$C$1:$F$1040,3,)</f>
        <v>ATIVO - EM EXTINÇÃO</v>
      </c>
      <c r="H30" t="str">
        <f>VLOOKUP(A30,planos!$C$1:$F$1040,4,)</f>
        <v>LC109</v>
      </c>
      <c r="I30" t="str">
        <f>VLOOKUP(E30,segmentação!$A$1:$M$261,12,)</f>
        <v>S1</v>
      </c>
      <c r="J30" t="str">
        <f>VLOOKUP(A30,'Bcos e Seg'!$C$1:$AC$262,11,)</f>
        <v>ITAU UNIBANCO S.A.</v>
      </c>
    </row>
    <row r="31" spans="1:10" x14ac:dyDescent="0.25">
      <c r="A31" s="7">
        <v>1979001138</v>
      </c>
      <c r="B31" s="11" t="s">
        <v>335</v>
      </c>
      <c r="C31" s="9" t="s">
        <v>336</v>
      </c>
      <c r="D31" s="7" t="s">
        <v>286</v>
      </c>
      <c r="E31" s="9" t="s">
        <v>249</v>
      </c>
      <c r="F31" s="12">
        <v>430</v>
      </c>
      <c r="G31" t="str">
        <f>VLOOKUP(A31,planos!$C$1:$F$1040,3,)</f>
        <v>ATIVO - EM FUNCIONAMENTO</v>
      </c>
      <c r="H31" t="str">
        <f>VLOOKUP(A31,planos!$C$1:$F$1040,4,)</f>
        <v>LC108/109</v>
      </c>
      <c r="I31" t="str">
        <f>VLOOKUP(E31,segmentação!$A$1:$M$261,12,)</f>
        <v>S4</v>
      </c>
      <c r="J31" t="e">
        <f>VLOOKUP(A31,'Bcos e Seg'!$C$1:$AC$262,11,)</f>
        <v>#N/A</v>
      </c>
    </row>
    <row r="32" spans="1:10" x14ac:dyDescent="0.25">
      <c r="A32" s="7">
        <v>1979001219</v>
      </c>
      <c r="B32" s="11" t="s">
        <v>307</v>
      </c>
      <c r="C32" s="9" t="s">
        <v>337</v>
      </c>
      <c r="D32" s="7" t="s">
        <v>286</v>
      </c>
      <c r="E32" s="9" t="s">
        <v>134</v>
      </c>
      <c r="F32" s="10">
        <v>1156</v>
      </c>
      <c r="G32" t="str">
        <f>VLOOKUP(A32,planos!$C$1:$F$1040,3,)</f>
        <v>ATIVO - EM EXTINÇÃO</v>
      </c>
      <c r="H32" t="str">
        <f>VLOOKUP(A32,planos!$C$1:$F$1040,4,)</f>
        <v>LC108/109</v>
      </c>
      <c r="I32" t="str">
        <f>VLOOKUP(E32,segmentação!$A$1:$M$261,12,)</f>
        <v>S3</v>
      </c>
      <c r="J32" t="str">
        <f>VLOOKUP(A32,'Bcos e Seg'!$C$1:$AC$262,11,)</f>
        <v>BANCO REGIONAL DE DESENVOLVIMENTO DO EXTREMO SUL</v>
      </c>
    </row>
    <row r="33" spans="1:10" x14ac:dyDescent="0.25">
      <c r="A33" s="7">
        <v>1979001456</v>
      </c>
      <c r="B33" s="11" t="s">
        <v>338</v>
      </c>
      <c r="C33" s="9" t="s">
        <v>339</v>
      </c>
      <c r="D33" s="7" t="s">
        <v>286</v>
      </c>
      <c r="E33" s="9" t="s">
        <v>125</v>
      </c>
      <c r="F33" s="10">
        <v>5025</v>
      </c>
      <c r="G33" t="str">
        <f>VLOOKUP(A33,planos!$C$1:$F$1040,3,)</f>
        <v>ATIVO - EM EXTINÇÃO</v>
      </c>
      <c r="H33" t="str">
        <f>VLOOKUP(A33,planos!$C$1:$F$1040,4,)</f>
        <v>LC109</v>
      </c>
      <c r="I33" t="str">
        <f>VLOOKUP(E33,segmentação!$A$1:$M$261,12,)</f>
        <v>S3</v>
      </c>
      <c r="J33" t="str">
        <f>VLOOKUP(A33,'Bcos e Seg'!$C$1:$AC$262,11,)</f>
        <v>UNIBRAS CORRETORA DE SEGUROS LTDA</v>
      </c>
    </row>
    <row r="34" spans="1:10" x14ac:dyDescent="0.25">
      <c r="A34" s="7">
        <v>1979001529</v>
      </c>
      <c r="B34" s="11" t="s">
        <v>340</v>
      </c>
      <c r="C34" s="9" t="s">
        <v>341</v>
      </c>
      <c r="D34" s="7" t="s">
        <v>286</v>
      </c>
      <c r="E34" s="9" t="s">
        <v>91</v>
      </c>
      <c r="F34" s="10">
        <v>12511</v>
      </c>
      <c r="G34" t="str">
        <f>VLOOKUP(A34,planos!$C$1:$F$1040,3,)</f>
        <v>ATIVO - EM EXTINÇÃO</v>
      </c>
      <c r="H34" t="str">
        <f>VLOOKUP(A34,planos!$C$1:$F$1040,4,)</f>
        <v>LC108/109</v>
      </c>
      <c r="I34" t="str">
        <f>VLOOKUP(E34,segmentação!$A$1:$M$261,12,)</f>
        <v>S2</v>
      </c>
      <c r="J34" t="str">
        <f>VLOOKUP(A34,'Bcos e Seg'!$C$1:$AC$262,11,)</f>
        <v>BANCO NACIONAL DE DESENVOLVIMENTO ECONOMICO E SOCIAL</v>
      </c>
    </row>
    <row r="35" spans="1:10" x14ac:dyDescent="0.25">
      <c r="A35" s="7">
        <v>1979001618</v>
      </c>
      <c r="B35" s="11" t="s">
        <v>342</v>
      </c>
      <c r="C35" s="9" t="s">
        <v>343</v>
      </c>
      <c r="D35" s="7" t="s">
        <v>286</v>
      </c>
      <c r="E35" s="9" t="s">
        <v>97</v>
      </c>
      <c r="F35" s="10">
        <v>3380</v>
      </c>
      <c r="G35" t="str">
        <f>VLOOKUP(A35,planos!$C$1:$F$1040,3,)</f>
        <v>ATIVO - EM FUNCIONAMENTO</v>
      </c>
      <c r="H35" t="str">
        <f>VLOOKUP(A35,planos!$C$1:$F$1040,4,)</f>
        <v>LC108/109</v>
      </c>
      <c r="I35" t="str">
        <f>VLOOKUP(E35,segmentação!$A$1:$M$261,12,)</f>
        <v>S3</v>
      </c>
      <c r="J35" t="e">
        <f>VLOOKUP(A35,'Bcos e Seg'!$C$1:$AC$262,11,)</f>
        <v>#N/A</v>
      </c>
    </row>
    <row r="36" spans="1:10" x14ac:dyDescent="0.25">
      <c r="A36" s="7">
        <v>1979001774</v>
      </c>
      <c r="B36" s="11" t="s">
        <v>344</v>
      </c>
      <c r="C36" s="9" t="s">
        <v>345</v>
      </c>
      <c r="D36" s="7" t="s">
        <v>286</v>
      </c>
      <c r="E36" s="9" t="s">
        <v>107</v>
      </c>
      <c r="F36" s="10">
        <v>6519</v>
      </c>
      <c r="G36" t="str">
        <f>VLOOKUP(A36,planos!$C$1:$F$1040,3,)</f>
        <v>ATIVO - EM EXTINÇÃO</v>
      </c>
      <c r="H36" t="str">
        <f>VLOOKUP(A36,planos!$C$1:$F$1040,4,)</f>
        <v>LC108/109</v>
      </c>
      <c r="I36" t="str">
        <f>VLOOKUP(E36,segmentação!$A$1:$M$261,12,)</f>
        <v>S2</v>
      </c>
      <c r="J36" t="e">
        <f>VLOOKUP(A36,'Bcos e Seg'!$C$1:$AC$262,11,)</f>
        <v>#N/A</v>
      </c>
    </row>
    <row r="37" spans="1:10" x14ac:dyDescent="0.25">
      <c r="A37" s="7">
        <v>1979001911</v>
      </c>
      <c r="B37" s="11" t="s">
        <v>346</v>
      </c>
      <c r="C37" s="9" t="s">
        <v>15</v>
      </c>
      <c r="D37" s="7" t="s">
        <v>286</v>
      </c>
      <c r="E37" s="9" t="s">
        <v>40</v>
      </c>
      <c r="F37" s="10">
        <v>2669</v>
      </c>
      <c r="G37" t="str">
        <f>VLOOKUP(A37,planos!$C$1:$F$1040,3,)</f>
        <v>ATIVO - EM EXTINÇÃO</v>
      </c>
      <c r="H37" t="str">
        <f>VLOOKUP(A37,planos!$C$1:$F$1040,4,)</f>
        <v>LC109</v>
      </c>
      <c r="I37" t="str">
        <f>VLOOKUP(E37,segmentação!$A$1:$M$261,12,)</f>
        <v>S4</v>
      </c>
      <c r="J37" t="str">
        <f>VLOOKUP(A37,'Bcos e Seg'!$C$1:$AC$262,11,)</f>
        <v>BANCO BRADESCO SA</v>
      </c>
    </row>
    <row r="38" spans="1:10" x14ac:dyDescent="0.25">
      <c r="A38" s="7">
        <v>1979002118</v>
      </c>
      <c r="B38" s="11" t="s">
        <v>347</v>
      </c>
      <c r="C38" s="9" t="s">
        <v>348</v>
      </c>
      <c r="D38" s="7" t="s">
        <v>286</v>
      </c>
      <c r="E38" s="9" t="s">
        <v>77</v>
      </c>
      <c r="F38" s="10">
        <v>2464</v>
      </c>
      <c r="G38" t="str">
        <f>VLOOKUP(A38,planos!$C$1:$F$1040,3,)</f>
        <v>ATIVO - EM EXTINÇÃO</v>
      </c>
      <c r="H38" t="str">
        <f>VLOOKUP(A38,planos!$C$1:$F$1040,4,)</f>
        <v>LC108/109</v>
      </c>
      <c r="I38" t="str">
        <f>VLOOKUP(E38,segmentação!$A$1:$M$261,12,)</f>
        <v>S2</v>
      </c>
      <c r="J38" t="e">
        <f>VLOOKUP(A38,'Bcos e Seg'!$C$1:$AC$262,11,)</f>
        <v>#N/A</v>
      </c>
    </row>
    <row r="39" spans="1:10" x14ac:dyDescent="0.25">
      <c r="A39" s="7">
        <v>1979002274</v>
      </c>
      <c r="B39" s="11" t="s">
        <v>349</v>
      </c>
      <c r="C39" s="9" t="s">
        <v>161</v>
      </c>
      <c r="D39" s="7" t="s">
        <v>286</v>
      </c>
      <c r="E39" s="9" t="s">
        <v>161</v>
      </c>
      <c r="F39" s="10">
        <v>10557</v>
      </c>
      <c r="G39" t="str">
        <f>VLOOKUP(A39,planos!$C$1:$F$1040,3,)</f>
        <v>ATIVO - EM EXTINÇÃO</v>
      </c>
      <c r="H39" t="str">
        <f>VLOOKUP(A39,planos!$C$1:$F$1040,4,)</f>
        <v>LC108/109</v>
      </c>
      <c r="I39" t="str">
        <f>VLOOKUP(E39,segmentação!$A$1:$M$261,12,)</f>
        <v>S3</v>
      </c>
      <c r="J39" t="e">
        <f>VLOOKUP(A39,'Bcos e Seg'!$C$1:$AC$262,11,)</f>
        <v>#N/A</v>
      </c>
    </row>
    <row r="40" spans="1:10" x14ac:dyDescent="0.25">
      <c r="A40" s="7">
        <v>1979002592</v>
      </c>
      <c r="B40" s="11" t="s">
        <v>350</v>
      </c>
      <c r="C40" s="9" t="s">
        <v>337</v>
      </c>
      <c r="D40" s="7" t="s">
        <v>286</v>
      </c>
      <c r="E40" s="9" t="s">
        <v>28</v>
      </c>
      <c r="F40" s="12">
        <v>26</v>
      </c>
      <c r="G40" t="str">
        <f>VLOOKUP(A40,planos!$C$1:$F$1040,3,)</f>
        <v>ATIVO - EM FUNCIONAMENTO</v>
      </c>
      <c r="H40" t="str">
        <f>VLOOKUP(A40,planos!$C$1:$F$1040,4,)</f>
        <v>LC109</v>
      </c>
      <c r="I40" t="str">
        <f>VLOOKUP(E40,segmentação!$A$1:$M$261,12,)</f>
        <v>S1</v>
      </c>
      <c r="J40" t="str">
        <f>VLOOKUP(A40,'Bcos e Seg'!$C$1:$AC$262,11,)</f>
        <v>BANCO SANTANDER (BRASIL) S.A.</v>
      </c>
    </row>
    <row r="41" spans="1:10" x14ac:dyDescent="0.25">
      <c r="A41" s="7">
        <v>1979002665</v>
      </c>
      <c r="B41" s="11" t="s">
        <v>307</v>
      </c>
      <c r="C41" s="9" t="s">
        <v>351</v>
      </c>
      <c r="D41" s="7" t="s">
        <v>352</v>
      </c>
      <c r="E41" s="9" t="s">
        <v>118</v>
      </c>
      <c r="F41" s="10">
        <v>1982</v>
      </c>
      <c r="G41" t="str">
        <f>VLOOKUP(A41,planos!$C$1:$F$1040,3,)</f>
        <v>ATIVO - EM EXTINÇÃO</v>
      </c>
      <c r="H41" t="str">
        <f>VLOOKUP(A41,planos!$C$1:$F$1040,4,)</f>
        <v>LC108/109</v>
      </c>
      <c r="I41" t="str">
        <f>VLOOKUP(E41,segmentação!$A$1:$M$261,12,)</f>
        <v>S2</v>
      </c>
      <c r="J41" t="str">
        <f>VLOOKUP(A41,'Bcos e Seg'!$C$1:$AC$262,11,)</f>
        <v>BANCO DO ESTADO DE SANTA CATARINA SA</v>
      </c>
    </row>
    <row r="42" spans="1:10" x14ac:dyDescent="0.25">
      <c r="A42" s="7">
        <v>1979002738</v>
      </c>
      <c r="B42" s="11" t="s">
        <v>353</v>
      </c>
      <c r="C42" s="9" t="s">
        <v>354</v>
      </c>
      <c r="D42" s="7" t="s">
        <v>286</v>
      </c>
      <c r="E42" s="9" t="s">
        <v>105</v>
      </c>
      <c r="F42" s="10">
        <v>7840</v>
      </c>
      <c r="G42" t="str">
        <f>VLOOKUP(A42,planos!$C$1:$F$1040,3,)</f>
        <v>ATIVO - EM EXTINÇÃO</v>
      </c>
      <c r="H42" t="str">
        <f>VLOOKUP(A42,planos!$C$1:$F$1040,4,)</f>
        <v>LC109</v>
      </c>
      <c r="I42" t="str">
        <f>VLOOKUP(E42,segmentação!$A$1:$M$261,12,)</f>
        <v>S1</v>
      </c>
      <c r="J42" t="e">
        <f>VLOOKUP(A42,'Bcos e Seg'!$C$1:$AC$262,11,)</f>
        <v>#N/A</v>
      </c>
    </row>
    <row r="43" spans="1:10" x14ac:dyDescent="0.25">
      <c r="A43" s="7">
        <v>1979002819</v>
      </c>
      <c r="B43" s="11" t="s">
        <v>355</v>
      </c>
      <c r="C43" s="9" t="s">
        <v>356</v>
      </c>
      <c r="D43" s="7" t="s">
        <v>286</v>
      </c>
      <c r="E43" s="9" t="s">
        <v>105</v>
      </c>
      <c r="F43" s="10">
        <v>9959</v>
      </c>
      <c r="G43" t="str">
        <f>VLOOKUP(A43,planos!$C$1:$F$1040,3,)</f>
        <v>ATIVO - EM FUNCIONAMENTO</v>
      </c>
      <c r="H43" t="str">
        <f>VLOOKUP(A43,planos!$C$1:$F$1040,4,)</f>
        <v>LC109</v>
      </c>
      <c r="I43" t="str">
        <f>VLOOKUP(E43,segmentação!$A$1:$M$261,12,)</f>
        <v>S1</v>
      </c>
      <c r="J43" t="e">
        <f>VLOOKUP(A43,'Bcos e Seg'!$C$1:$AC$262,11,)</f>
        <v>#N/A</v>
      </c>
    </row>
    <row r="44" spans="1:10" x14ac:dyDescent="0.25">
      <c r="A44" s="7">
        <v>1979002983</v>
      </c>
      <c r="B44" s="11" t="s">
        <v>357</v>
      </c>
      <c r="C44" s="9" t="s">
        <v>358</v>
      </c>
      <c r="D44" s="7" t="s">
        <v>286</v>
      </c>
      <c r="E44" s="9" t="s">
        <v>105</v>
      </c>
      <c r="F44" s="12">
        <v>887</v>
      </c>
      <c r="G44" t="str">
        <f>VLOOKUP(A44,planos!$C$1:$F$1040,3,)</f>
        <v>ATIVO - EM FUNCIONAMENTO</v>
      </c>
      <c r="H44" t="str">
        <f>VLOOKUP(A44,planos!$C$1:$F$1040,4,)</f>
        <v>LC109</v>
      </c>
      <c r="I44" t="str">
        <f>VLOOKUP(E44,segmentação!$A$1:$M$261,12,)</f>
        <v>S1</v>
      </c>
      <c r="J44" t="e">
        <f>VLOOKUP(A44,'Bcos e Seg'!$C$1:$AC$262,11,)</f>
        <v>#N/A</v>
      </c>
    </row>
    <row r="45" spans="1:10" x14ac:dyDescent="0.25">
      <c r="A45" s="7">
        <v>1979003092</v>
      </c>
      <c r="B45" s="11" t="s">
        <v>359</v>
      </c>
      <c r="C45" s="9" t="s">
        <v>360</v>
      </c>
      <c r="D45" s="7" t="s">
        <v>286</v>
      </c>
      <c r="E45" s="9" t="s">
        <v>105</v>
      </c>
      <c r="F45" s="10">
        <v>1300</v>
      </c>
      <c r="G45" t="str">
        <f>VLOOKUP(A45,planos!$C$1:$F$1040,3,)</f>
        <v>ATIVO - EM EXTINÇÃO</v>
      </c>
      <c r="H45" t="str">
        <f>VLOOKUP(A45,planos!$C$1:$F$1040,4,)</f>
        <v>LC109</v>
      </c>
      <c r="I45" t="str">
        <f>VLOOKUP(E45,segmentação!$A$1:$M$261,12,)</f>
        <v>S1</v>
      </c>
      <c r="J45" t="e">
        <f>VLOOKUP(A45,'Bcos e Seg'!$C$1:$AC$262,11,)</f>
        <v>#N/A</v>
      </c>
    </row>
    <row r="46" spans="1:10" x14ac:dyDescent="0.25">
      <c r="A46" s="7">
        <v>1979003165</v>
      </c>
      <c r="B46" s="11" t="s">
        <v>361</v>
      </c>
      <c r="C46" s="9" t="s">
        <v>362</v>
      </c>
      <c r="D46" s="7" t="s">
        <v>286</v>
      </c>
      <c r="E46" s="9" t="s">
        <v>105</v>
      </c>
      <c r="F46" s="10">
        <v>8031</v>
      </c>
      <c r="G46" t="str">
        <f>VLOOKUP(A46,planos!$C$1:$F$1040,3,)</f>
        <v>ATIVO - EM FUNCIONAMENTO</v>
      </c>
      <c r="H46" t="str">
        <f>VLOOKUP(A46,planos!$C$1:$F$1040,4,)</f>
        <v>LC109</v>
      </c>
      <c r="I46" t="str">
        <f>VLOOKUP(E46,segmentação!$A$1:$M$261,12,)</f>
        <v>S1</v>
      </c>
      <c r="J46" t="e">
        <f>VLOOKUP(A46,'Bcos e Seg'!$C$1:$AC$262,11,)</f>
        <v>#N/A</v>
      </c>
    </row>
    <row r="47" spans="1:10" x14ac:dyDescent="0.25">
      <c r="A47" s="7">
        <v>1979003238</v>
      </c>
      <c r="B47" s="11" t="s">
        <v>363</v>
      </c>
      <c r="C47" s="9" t="s">
        <v>364</v>
      </c>
      <c r="D47" s="7" t="s">
        <v>352</v>
      </c>
      <c r="E47" s="9" t="s">
        <v>105</v>
      </c>
      <c r="F47" s="10">
        <v>17801</v>
      </c>
      <c r="G47" t="str">
        <f>VLOOKUP(A47,planos!$C$1:$F$1040,3,)</f>
        <v>ATIVO - EM EXTINÇÃO</v>
      </c>
      <c r="H47" t="str">
        <f>VLOOKUP(A47,planos!$C$1:$F$1040,4,)</f>
        <v>LC109</v>
      </c>
      <c r="I47" t="str">
        <f>VLOOKUP(E47,segmentação!$A$1:$M$261,12,)</f>
        <v>S1</v>
      </c>
      <c r="J47" t="e">
        <f>VLOOKUP(A47,'Bcos e Seg'!$C$1:$AC$262,11,)</f>
        <v>#N/A</v>
      </c>
    </row>
    <row r="48" spans="1:10" x14ac:dyDescent="0.25">
      <c r="A48" s="7">
        <v>1979003319</v>
      </c>
      <c r="B48" s="11" t="s">
        <v>365</v>
      </c>
      <c r="C48" s="9" t="s">
        <v>366</v>
      </c>
      <c r="D48" s="7" t="s">
        <v>352</v>
      </c>
      <c r="E48" s="9" t="s">
        <v>105</v>
      </c>
      <c r="F48" s="10">
        <v>1620</v>
      </c>
      <c r="G48" t="str">
        <f>VLOOKUP(A48,planos!$C$1:$F$1040,3,)</f>
        <v>ATIVO - EM FUNCIONAMENTO</v>
      </c>
      <c r="H48" t="str">
        <f>VLOOKUP(A48,planos!$C$1:$F$1040,4,)</f>
        <v>LC109</v>
      </c>
      <c r="I48" t="str">
        <f>VLOOKUP(E48,segmentação!$A$1:$M$261,12,)</f>
        <v>S1</v>
      </c>
      <c r="J48" t="e">
        <f>VLOOKUP(A48,'Bcos e Seg'!$C$1:$AC$262,11,)</f>
        <v>#N/A</v>
      </c>
    </row>
    <row r="49" spans="1:10" x14ac:dyDescent="0.25">
      <c r="A49" s="7">
        <v>1979003483</v>
      </c>
      <c r="B49" s="11" t="s">
        <v>367</v>
      </c>
      <c r="C49" s="9" t="s">
        <v>368</v>
      </c>
      <c r="D49" s="7" t="s">
        <v>286</v>
      </c>
      <c r="E49" s="9" t="s">
        <v>109</v>
      </c>
      <c r="F49" s="12">
        <v>0</v>
      </c>
      <c r="G49" t="e">
        <f>VLOOKUP(A49,planos!$C$1:$F$1040,3,)</f>
        <v>#N/A</v>
      </c>
      <c r="H49" t="e">
        <f>VLOOKUP(A49,planos!$C$1:$F$1040,4,)</f>
        <v>#N/A</v>
      </c>
      <c r="I49" t="str">
        <f>VLOOKUP(E49,segmentação!$A$1:$M$261,12,)</f>
        <v>S2</v>
      </c>
      <c r="J49" t="e">
        <f>VLOOKUP(A49,'Bcos e Seg'!$C$1:$AC$262,11,)</f>
        <v>#N/A</v>
      </c>
    </row>
    <row r="50" spans="1:10" x14ac:dyDescent="0.25">
      <c r="A50" s="7">
        <v>1979003556</v>
      </c>
      <c r="B50" s="11" t="s">
        <v>307</v>
      </c>
      <c r="C50" s="9" t="s">
        <v>369</v>
      </c>
      <c r="D50" s="7" t="s">
        <v>286</v>
      </c>
      <c r="E50" s="9" t="s">
        <v>199</v>
      </c>
      <c r="F50" s="10">
        <v>13875</v>
      </c>
      <c r="G50" t="str">
        <f>VLOOKUP(A50,planos!$C$1:$F$1040,3,)</f>
        <v>ATIVO - EM EXTINÇÃO</v>
      </c>
      <c r="H50" t="str">
        <f>VLOOKUP(A50,planos!$C$1:$F$1040,4,)</f>
        <v>LC109</v>
      </c>
      <c r="I50" t="str">
        <f>VLOOKUP(E50,segmentação!$A$1:$M$261,12,)</f>
        <v>S2</v>
      </c>
      <c r="J50" t="e">
        <f>VLOOKUP(A50,'Bcos e Seg'!$C$1:$AC$262,11,)</f>
        <v>#N/A</v>
      </c>
    </row>
    <row r="51" spans="1:10" x14ac:dyDescent="0.25">
      <c r="A51" s="7">
        <v>1979003629</v>
      </c>
      <c r="B51" s="11" t="s">
        <v>370</v>
      </c>
      <c r="C51" s="9" t="s">
        <v>371</v>
      </c>
      <c r="D51" s="7" t="s">
        <v>286</v>
      </c>
      <c r="E51" s="9" t="s">
        <v>71</v>
      </c>
      <c r="F51" s="10">
        <v>1611</v>
      </c>
      <c r="G51" t="str">
        <f>VLOOKUP(A51,planos!$C$1:$F$1040,3,)</f>
        <v>ATIVO - EM EXTINÇÃO</v>
      </c>
      <c r="H51" t="str">
        <f>VLOOKUP(A51,planos!$C$1:$F$1040,4,)</f>
        <v>LC108/109</v>
      </c>
      <c r="I51" t="str">
        <f>VLOOKUP(E51,segmentação!$A$1:$M$261,12,)</f>
        <v>S3</v>
      </c>
      <c r="J51" t="str">
        <f>VLOOKUP(A51,'Bcos e Seg'!$C$1:$AC$262,11,)</f>
        <v>BANCO DE DESENVOLVIMENTO DE MINAS GERAIS S.A. - BDMG</v>
      </c>
    </row>
    <row r="52" spans="1:10" x14ac:dyDescent="0.25">
      <c r="A52" s="7">
        <v>1979003718</v>
      </c>
      <c r="B52" s="11" t="s">
        <v>291</v>
      </c>
      <c r="C52" s="9" t="s">
        <v>288</v>
      </c>
      <c r="D52" s="7" t="s">
        <v>286</v>
      </c>
      <c r="E52" s="9" t="s">
        <v>137</v>
      </c>
      <c r="F52" s="12">
        <v>795</v>
      </c>
      <c r="G52" t="str">
        <f>VLOOKUP(A52,planos!$C$1:$F$1040,3,)</f>
        <v>ATIVO - EM EXTINÇÃO</v>
      </c>
      <c r="H52" t="str">
        <f>VLOOKUP(A52,planos!$C$1:$F$1040,4,)</f>
        <v>LC109</v>
      </c>
      <c r="I52" t="str">
        <f>VLOOKUP(E52,segmentação!$A$1:$M$261,12,)</f>
        <v>S3</v>
      </c>
      <c r="J52" t="e">
        <f>VLOOKUP(A52,'Bcos e Seg'!$C$1:$AC$262,11,)</f>
        <v>#N/A</v>
      </c>
    </row>
    <row r="53" spans="1:10" x14ac:dyDescent="0.25">
      <c r="A53" s="7">
        <v>1979003874</v>
      </c>
      <c r="B53" s="11" t="s">
        <v>372</v>
      </c>
      <c r="C53" s="9" t="s">
        <v>373</v>
      </c>
      <c r="D53" s="7" t="s">
        <v>286</v>
      </c>
      <c r="E53" s="9" t="s">
        <v>108</v>
      </c>
      <c r="F53" s="10">
        <v>16490</v>
      </c>
      <c r="G53" t="str">
        <f>VLOOKUP(A53,planos!$C$1:$F$1040,3,)</f>
        <v>ATIVO - EM FUNCIONAMENTO</v>
      </c>
      <c r="H53" t="str">
        <f>VLOOKUP(A53,planos!$C$1:$F$1040,4,)</f>
        <v>LC108/109</v>
      </c>
      <c r="I53" t="str">
        <f>VLOOKUP(E53,segmentação!$A$1:$M$261,12,)</f>
        <v>S3</v>
      </c>
      <c r="J53" t="e">
        <f>VLOOKUP(A53,'Bcos e Seg'!$C$1:$AC$262,11,)</f>
        <v>#N/A</v>
      </c>
    </row>
    <row r="54" spans="1:10" x14ac:dyDescent="0.25">
      <c r="A54" s="7">
        <v>1979003947</v>
      </c>
      <c r="B54" s="11" t="s">
        <v>374</v>
      </c>
      <c r="C54" s="9" t="s">
        <v>375</v>
      </c>
      <c r="D54" s="7" t="s">
        <v>286</v>
      </c>
      <c r="E54" s="9" t="s">
        <v>60</v>
      </c>
      <c r="F54" s="12">
        <v>931</v>
      </c>
      <c r="G54" t="str">
        <f>VLOOKUP(A54,planos!$C$1:$F$1040,3,)</f>
        <v>ATIVO - EM EXTINÇÃO</v>
      </c>
      <c r="H54" t="str">
        <f>VLOOKUP(A54,planos!$C$1:$F$1040,4,)</f>
        <v>LC108/109</v>
      </c>
      <c r="I54" t="str">
        <f>VLOOKUP(E54,segmentação!$A$1:$M$261,12,)</f>
        <v>S4</v>
      </c>
      <c r="J54" t="e">
        <f>VLOOKUP(A54,'Bcos e Seg'!$C$1:$AC$262,11,)</f>
        <v>#N/A</v>
      </c>
    </row>
    <row r="55" spans="1:10" x14ac:dyDescent="0.25">
      <c r="A55" s="7">
        <v>1979004056</v>
      </c>
      <c r="B55" s="11" t="s">
        <v>376</v>
      </c>
      <c r="C55" s="9" t="s">
        <v>377</v>
      </c>
      <c r="D55" s="7" t="s">
        <v>286</v>
      </c>
      <c r="E55" s="9" t="s">
        <v>135</v>
      </c>
      <c r="F55" s="10">
        <v>7573</v>
      </c>
      <c r="G55" t="str">
        <f>VLOOKUP(A55,planos!$C$1:$F$1040,3,)</f>
        <v>ATIVO - EM EXTINÇÃO</v>
      </c>
      <c r="H55" t="str">
        <f>VLOOKUP(A55,planos!$C$1:$F$1040,4,)</f>
        <v>LC109</v>
      </c>
      <c r="I55" t="str">
        <f>VLOOKUP(E55,segmentação!$A$1:$M$261,12,)</f>
        <v>S1</v>
      </c>
      <c r="J55" t="str">
        <f>VLOOKUP(A55,'Bcos e Seg'!$C$1:$AC$262,11,)</f>
        <v>ITAU VIDA E PREVIDENCIA S.A.</v>
      </c>
    </row>
    <row r="56" spans="1:10" x14ac:dyDescent="0.25">
      <c r="A56" s="7">
        <v>1979004374</v>
      </c>
      <c r="B56" s="11" t="s">
        <v>378</v>
      </c>
      <c r="C56" s="9" t="s">
        <v>379</v>
      </c>
      <c r="D56" s="7" t="s">
        <v>286</v>
      </c>
      <c r="E56" s="9" t="s">
        <v>87</v>
      </c>
      <c r="F56" s="10">
        <v>1344</v>
      </c>
      <c r="G56" t="str">
        <f>VLOOKUP(A56,planos!$C$1:$F$1040,3,)</f>
        <v>ATIVO - EM EXTINÇÃO</v>
      </c>
      <c r="H56" t="str">
        <f>VLOOKUP(A56,planos!$C$1:$F$1040,4,)</f>
        <v>LC109</v>
      </c>
      <c r="I56" t="str">
        <f>VLOOKUP(E56,segmentação!$A$1:$M$261,12,)</f>
        <v>S2</v>
      </c>
      <c r="J56" t="e">
        <f>VLOOKUP(A56,'Bcos e Seg'!$C$1:$AC$262,11,)</f>
        <v>#N/A</v>
      </c>
    </row>
    <row r="57" spans="1:10" x14ac:dyDescent="0.25">
      <c r="A57" s="7">
        <v>1979004447</v>
      </c>
      <c r="B57" s="11" t="s">
        <v>380</v>
      </c>
      <c r="C57" s="9" t="s">
        <v>381</v>
      </c>
      <c r="D57" s="7" t="s">
        <v>286</v>
      </c>
      <c r="E57" s="9" t="s">
        <v>87</v>
      </c>
      <c r="F57" s="10">
        <v>6715</v>
      </c>
      <c r="G57" t="str">
        <f>VLOOKUP(A57,planos!$C$1:$F$1040,3,)</f>
        <v>ATIVO - EM EXTINÇÃO</v>
      </c>
      <c r="H57" t="str">
        <f>VLOOKUP(A57,planos!$C$1:$F$1040,4,)</f>
        <v>LC109</v>
      </c>
      <c r="I57" t="str">
        <f>VLOOKUP(E57,segmentação!$A$1:$M$261,12,)</f>
        <v>S2</v>
      </c>
      <c r="J57" t="e">
        <f>VLOOKUP(A57,'Bcos e Seg'!$C$1:$AC$262,11,)</f>
        <v>#N/A</v>
      </c>
    </row>
    <row r="58" spans="1:10" x14ac:dyDescent="0.25">
      <c r="A58" s="7">
        <v>1979004511</v>
      </c>
      <c r="B58" s="11" t="s">
        <v>382</v>
      </c>
      <c r="C58" s="9" t="s">
        <v>383</v>
      </c>
      <c r="D58" s="7" t="s">
        <v>286</v>
      </c>
      <c r="E58" s="9" t="s">
        <v>78</v>
      </c>
      <c r="F58" s="10">
        <v>1069</v>
      </c>
      <c r="G58" t="str">
        <f>VLOOKUP(A58,planos!$C$1:$F$1040,3,)</f>
        <v>ATIVO - EM FUNCIONAMENTO</v>
      </c>
      <c r="H58" t="str">
        <f>VLOOKUP(A58,planos!$C$1:$F$1040,4,)</f>
        <v>LC109</v>
      </c>
      <c r="I58" t="str">
        <f>VLOOKUP(E58,segmentação!$A$1:$M$261,12,)</f>
        <v>S3</v>
      </c>
      <c r="J58" t="e">
        <f>VLOOKUP(A58,'Bcos e Seg'!$C$1:$AC$262,11,)</f>
        <v>#N/A</v>
      </c>
    </row>
    <row r="59" spans="1:10" x14ac:dyDescent="0.25">
      <c r="A59" s="7">
        <v>1979004692</v>
      </c>
      <c r="B59" s="11" t="s">
        <v>384</v>
      </c>
      <c r="C59" s="9" t="s">
        <v>385</v>
      </c>
      <c r="D59" s="7" t="s">
        <v>286</v>
      </c>
      <c r="E59" s="9" t="s">
        <v>87</v>
      </c>
      <c r="F59" s="12">
        <v>808</v>
      </c>
      <c r="G59" t="str">
        <f>VLOOKUP(A59,planos!$C$1:$F$1040,3,)</f>
        <v>ATIVO - EM EXTINÇÃO</v>
      </c>
      <c r="H59" t="str">
        <f>VLOOKUP(A59,planos!$C$1:$F$1040,4,)</f>
        <v>LC109</v>
      </c>
      <c r="I59" t="str">
        <f>VLOOKUP(E59,segmentação!$A$1:$M$261,12,)</f>
        <v>S2</v>
      </c>
      <c r="J59" t="e">
        <f>VLOOKUP(A59,'Bcos e Seg'!$C$1:$AC$262,11,)</f>
        <v>#N/A</v>
      </c>
    </row>
    <row r="60" spans="1:10" x14ac:dyDescent="0.25">
      <c r="A60" s="7">
        <v>1979004765</v>
      </c>
      <c r="B60" s="11" t="s">
        <v>307</v>
      </c>
      <c r="C60" s="9" t="s">
        <v>386</v>
      </c>
      <c r="D60" s="7" t="s">
        <v>286</v>
      </c>
      <c r="E60" s="9" t="s">
        <v>29</v>
      </c>
      <c r="F60" s="10">
        <v>4609</v>
      </c>
      <c r="G60" t="str">
        <f>VLOOKUP(A60,planos!$C$1:$F$1040,3,)</f>
        <v>ATIVO - EM EXTINÇÃO</v>
      </c>
      <c r="H60" t="str">
        <f>VLOOKUP(A60,planos!$C$1:$F$1040,4,)</f>
        <v>LC108/109</v>
      </c>
      <c r="I60" t="str">
        <f>VLOOKUP(E60,segmentação!$A$1:$M$261,12,)</f>
        <v>S2</v>
      </c>
      <c r="J60" t="str">
        <f>VLOOKUP(A60,'Bcos e Seg'!$C$1:$AC$262,11,)</f>
        <v>BANCO DO ESTADO DO RIO GRANDE DO SUL SA</v>
      </c>
    </row>
    <row r="61" spans="1:10" x14ac:dyDescent="0.25">
      <c r="A61" s="7">
        <v>1979005265</v>
      </c>
      <c r="B61" s="11" t="s">
        <v>387</v>
      </c>
      <c r="C61" s="9" t="s">
        <v>388</v>
      </c>
      <c r="D61" s="7" t="s">
        <v>286</v>
      </c>
      <c r="E61" s="9" t="s">
        <v>53</v>
      </c>
      <c r="F61" s="10">
        <v>11488</v>
      </c>
      <c r="G61" t="str">
        <f>VLOOKUP(A61,planos!$C$1:$F$1040,3,)</f>
        <v>ATIVO - EM EXTINÇÃO</v>
      </c>
      <c r="H61" t="str">
        <f>VLOOKUP(A61,planos!$C$1:$F$1040,4,)</f>
        <v>LC109</v>
      </c>
      <c r="I61" t="str">
        <f>VLOOKUP(E61,segmentação!$A$1:$M$261,12,)</f>
        <v>S2</v>
      </c>
      <c r="J61" t="e">
        <f>VLOOKUP(A61,'Bcos e Seg'!$C$1:$AC$262,11,)</f>
        <v>#N/A</v>
      </c>
    </row>
    <row r="62" spans="1:10" x14ac:dyDescent="0.25">
      <c r="A62" s="7">
        <v>1979005411</v>
      </c>
      <c r="B62" s="11" t="s">
        <v>389</v>
      </c>
      <c r="C62" s="9" t="s">
        <v>389</v>
      </c>
      <c r="D62" s="7" t="s">
        <v>286</v>
      </c>
      <c r="E62" s="9" t="s">
        <v>153</v>
      </c>
      <c r="F62" s="12">
        <v>0</v>
      </c>
      <c r="G62" t="e">
        <f>VLOOKUP(A62,planos!$C$1:$F$1040,3,)</f>
        <v>#N/A</v>
      </c>
      <c r="H62" t="e">
        <f>VLOOKUP(A62,planos!$C$1:$F$1040,4,)</f>
        <v>#N/A</v>
      </c>
      <c r="I62" t="str">
        <f>VLOOKUP(E62,segmentação!$A$1:$M$261,12,)</f>
        <v>S2</v>
      </c>
      <c r="J62" t="e">
        <f>VLOOKUP(A62,'Bcos e Seg'!$C$1:$AC$262,11,)</f>
        <v>#N/A</v>
      </c>
    </row>
    <row r="63" spans="1:10" x14ac:dyDescent="0.25">
      <c r="A63" s="7">
        <v>1979005583</v>
      </c>
      <c r="B63" s="11" t="s">
        <v>390</v>
      </c>
      <c r="C63" s="9" t="s">
        <v>391</v>
      </c>
      <c r="D63" s="7" t="s">
        <v>286</v>
      </c>
      <c r="E63" s="9" t="s">
        <v>44</v>
      </c>
      <c r="F63" s="10">
        <v>26677</v>
      </c>
      <c r="G63" t="e">
        <f>VLOOKUP(A63,planos!$C$1:$F$1040,3,)</f>
        <v>#N/A</v>
      </c>
      <c r="H63" t="e">
        <f>VLOOKUP(A63,planos!$C$1:$F$1040,4,)</f>
        <v>#N/A</v>
      </c>
      <c r="I63" t="str">
        <f>VLOOKUP(E63,segmentação!$A$1:$M$261,12,)</f>
        <v>S4</v>
      </c>
      <c r="J63" t="e">
        <f>VLOOKUP(A63,'Bcos e Seg'!$C$1:$AC$262,11,)</f>
        <v>#N/A</v>
      </c>
    </row>
    <row r="64" spans="1:10" x14ac:dyDescent="0.25">
      <c r="A64" s="7">
        <v>1980000174</v>
      </c>
      <c r="B64" s="11" t="s">
        <v>392</v>
      </c>
      <c r="C64" s="9" t="s">
        <v>369</v>
      </c>
      <c r="D64" s="7" t="s">
        <v>286</v>
      </c>
      <c r="E64" s="9" t="s">
        <v>193</v>
      </c>
      <c r="F64" s="10">
        <v>198549</v>
      </c>
      <c r="G64" t="str">
        <f>VLOOKUP(A64,planos!$C$1:$F$1040,3,)</f>
        <v>ATIVO - EM EXTINÇÃO</v>
      </c>
      <c r="H64" t="str">
        <f>VLOOKUP(A64,planos!$C$1:$F$1040,4,)</f>
        <v>LC108/109</v>
      </c>
      <c r="I64" t="str">
        <f>VLOOKUP(E64,segmentação!$A$1:$M$261,12,)</f>
        <v>S1</v>
      </c>
      <c r="J64" t="str">
        <f>VLOOKUP(A64,'Bcos e Seg'!$C$1:$AC$262,11,)</f>
        <v>BANCO DO BRASIL SA</v>
      </c>
    </row>
    <row r="65" spans="1:10" x14ac:dyDescent="0.25">
      <c r="A65" s="7">
        <v>1980000311</v>
      </c>
      <c r="B65" s="11" t="s">
        <v>393</v>
      </c>
      <c r="C65" s="9" t="s">
        <v>394</v>
      </c>
      <c r="D65" s="7" t="s">
        <v>286</v>
      </c>
      <c r="E65" s="9" t="s">
        <v>64</v>
      </c>
      <c r="F65" s="12">
        <v>767</v>
      </c>
      <c r="G65" t="str">
        <f>VLOOKUP(A65,planos!$C$1:$F$1040,3,)</f>
        <v>ATIVO - EM EXTINÇÃO</v>
      </c>
      <c r="H65" t="str">
        <f>VLOOKUP(A65,planos!$C$1:$F$1040,4,)</f>
        <v>LC109</v>
      </c>
      <c r="I65" t="str">
        <f>VLOOKUP(E65,segmentação!$A$1:$M$261,12,)</f>
        <v>S3</v>
      </c>
      <c r="J65" t="e">
        <f>VLOOKUP(A65,'Bcos e Seg'!$C$1:$AC$262,11,)</f>
        <v>#N/A</v>
      </c>
    </row>
    <row r="66" spans="1:10" x14ac:dyDescent="0.25">
      <c r="A66" s="7">
        <v>1980000492</v>
      </c>
      <c r="B66" s="11" t="s">
        <v>340</v>
      </c>
      <c r="C66" s="9" t="s">
        <v>341</v>
      </c>
      <c r="D66" s="7" t="s">
        <v>286</v>
      </c>
      <c r="E66" s="9" t="s">
        <v>55</v>
      </c>
      <c r="F66" s="10">
        <v>1345</v>
      </c>
      <c r="G66" t="str">
        <f>VLOOKUP(A66,planos!$C$1:$F$1040,3,)</f>
        <v>ATIVO - EM EXTINÇÃO</v>
      </c>
      <c r="H66" t="str">
        <f>VLOOKUP(A66,planos!$C$1:$F$1040,4,)</f>
        <v>LC108/109</v>
      </c>
      <c r="I66" t="str">
        <f>VLOOKUP(E66,segmentação!$A$1:$M$261,12,)</f>
        <v>S3</v>
      </c>
      <c r="J66" t="str">
        <f>VLOOKUP(A66,'Bcos e Seg'!$C$1:$AC$262,11,)</f>
        <v>BANCO CENTRAL DO BRASIL</v>
      </c>
    </row>
    <row r="67" spans="1:10" x14ac:dyDescent="0.25">
      <c r="A67" s="7">
        <v>1980000565</v>
      </c>
      <c r="B67" s="11" t="s">
        <v>395</v>
      </c>
      <c r="C67" s="9" t="s">
        <v>396</v>
      </c>
      <c r="D67" s="7" t="s">
        <v>297</v>
      </c>
      <c r="E67" s="9" t="s">
        <v>223</v>
      </c>
      <c r="F67" s="10">
        <v>5115</v>
      </c>
      <c r="G67" t="str">
        <f>VLOOKUP(A67,planos!$C$1:$F$1040,3,)</f>
        <v>ATIVO - EM FUNCIONAMENTO</v>
      </c>
      <c r="H67" t="str">
        <f>VLOOKUP(A67,planos!$C$1:$F$1040,4,)</f>
        <v>LC109</v>
      </c>
      <c r="I67" t="str">
        <f>VLOOKUP(E67,segmentação!$A$1:$M$261,12,)</f>
        <v>S3</v>
      </c>
      <c r="J67" t="e">
        <f>VLOOKUP(A67,'Bcos e Seg'!$C$1:$AC$262,11,)</f>
        <v>#N/A</v>
      </c>
    </row>
    <row r="68" spans="1:10" x14ac:dyDescent="0.25">
      <c r="A68" s="7">
        <v>1980000638</v>
      </c>
      <c r="B68" s="11" t="s">
        <v>307</v>
      </c>
      <c r="C68" s="9" t="s">
        <v>397</v>
      </c>
      <c r="D68" s="7" t="s">
        <v>286</v>
      </c>
      <c r="E68" s="9" t="s">
        <v>135</v>
      </c>
      <c r="F68" s="12">
        <v>26</v>
      </c>
      <c r="G68" t="e">
        <f>VLOOKUP(A68,planos!$C$1:$F$1040,3,)</f>
        <v>#N/A</v>
      </c>
      <c r="H68" t="e">
        <f>VLOOKUP(A68,planos!$C$1:$F$1040,4,)</f>
        <v>#N/A</v>
      </c>
      <c r="I68" t="str">
        <f>VLOOKUP(E68,segmentação!$A$1:$M$261,12,)</f>
        <v>S1</v>
      </c>
      <c r="J68" t="e">
        <f>VLOOKUP(A68,'Bcos e Seg'!$C$1:$AC$262,11,)</f>
        <v>#N/A</v>
      </c>
    </row>
    <row r="69" spans="1:10" x14ac:dyDescent="0.25">
      <c r="A69" s="7">
        <v>1980000719</v>
      </c>
      <c r="B69" s="11" t="s">
        <v>398</v>
      </c>
      <c r="C69" s="9" t="s">
        <v>399</v>
      </c>
      <c r="D69" s="7" t="s">
        <v>297</v>
      </c>
      <c r="E69" s="9" t="s">
        <v>239</v>
      </c>
      <c r="F69" s="10">
        <v>19997</v>
      </c>
      <c r="G69" t="str">
        <f>VLOOKUP(A69,planos!$C$1:$F$1040,3,)</f>
        <v>ATIVO - EM FUNCIONAMENTO</v>
      </c>
      <c r="H69" t="str">
        <f>VLOOKUP(A69,planos!$C$1:$F$1040,4,)</f>
        <v>LC109</v>
      </c>
      <c r="I69" t="str">
        <f>VLOOKUP(E69,segmentação!$A$1:$M$261,12,)</f>
        <v>S3</v>
      </c>
      <c r="J69" t="e">
        <f>VLOOKUP(A69,'Bcos e Seg'!$C$1:$AC$262,11,)</f>
        <v>#N/A</v>
      </c>
    </row>
    <row r="70" spans="1:10" x14ac:dyDescent="0.25">
      <c r="A70" s="7">
        <v>1980000883</v>
      </c>
      <c r="B70" s="11" t="s">
        <v>400</v>
      </c>
      <c r="C70" s="9" t="s">
        <v>310</v>
      </c>
      <c r="D70" s="7" t="s">
        <v>286</v>
      </c>
      <c r="E70" s="9" t="s">
        <v>13</v>
      </c>
      <c r="F70" s="12">
        <v>380</v>
      </c>
      <c r="G70" t="str">
        <f>VLOOKUP(A70,planos!$C$1:$F$1040,3,)</f>
        <v>ATIVO - EM EXTINÇÃO</v>
      </c>
      <c r="H70" t="str">
        <f>VLOOKUP(A70,planos!$C$1:$F$1040,4,)</f>
        <v>LC108/109</v>
      </c>
      <c r="I70" t="str">
        <f>VLOOKUP(E70,segmentação!$A$1:$M$261,12,)</f>
        <v>S4</v>
      </c>
      <c r="J70" t="e">
        <f>VLOOKUP(A70,'Bcos e Seg'!$C$1:$AC$262,11,)</f>
        <v>#N/A</v>
      </c>
    </row>
    <row r="71" spans="1:10" x14ac:dyDescent="0.25">
      <c r="A71" s="7">
        <v>1980000956</v>
      </c>
      <c r="B71" s="11" t="s">
        <v>401</v>
      </c>
      <c r="C71" s="9" t="s">
        <v>133</v>
      </c>
      <c r="D71" s="7" t="s">
        <v>286</v>
      </c>
      <c r="E71" s="9" t="s">
        <v>133</v>
      </c>
      <c r="F71" s="10">
        <v>1901</v>
      </c>
      <c r="G71" t="str">
        <f>VLOOKUP(A71,planos!$C$1:$F$1040,3,)</f>
        <v>ATIVO - EM EXTINÇÃO</v>
      </c>
      <c r="H71" t="str">
        <f>VLOOKUP(A71,planos!$C$1:$F$1040,4,)</f>
        <v>LC109</v>
      </c>
      <c r="I71" t="str">
        <f>VLOOKUP(E71,segmentação!$A$1:$M$261,12,)</f>
        <v>S3</v>
      </c>
      <c r="J71" t="e">
        <f>VLOOKUP(A71,'Bcos e Seg'!$C$1:$AC$262,11,)</f>
        <v>#N/A</v>
      </c>
    </row>
    <row r="72" spans="1:10" x14ac:dyDescent="0.25">
      <c r="A72" s="7">
        <v>1980001065</v>
      </c>
      <c r="B72" s="11" t="s">
        <v>402</v>
      </c>
      <c r="C72" s="9" t="s">
        <v>403</v>
      </c>
      <c r="D72" s="7" t="s">
        <v>286</v>
      </c>
      <c r="E72" s="9" t="s">
        <v>247</v>
      </c>
      <c r="F72" s="10">
        <v>2718</v>
      </c>
      <c r="G72" t="str">
        <f>VLOOKUP(A72,planos!$C$1:$F$1040,3,)</f>
        <v>ATIVO - EM EXTINÇÃO</v>
      </c>
      <c r="H72" t="str">
        <f>VLOOKUP(A72,planos!$C$1:$F$1040,4,)</f>
        <v>LC108/109</v>
      </c>
      <c r="I72" t="str">
        <f>VLOOKUP(E72,segmentação!$A$1:$M$261,12,)</f>
        <v>S3</v>
      </c>
      <c r="J72" t="str">
        <f>VLOOKUP(A72,'Bcos e Seg'!$C$1:$AC$262,11,)</f>
        <v>BANESE ADMINISTRADORA E CORRETORA DE SEGUROS LTDA</v>
      </c>
    </row>
    <row r="73" spans="1:10" x14ac:dyDescent="0.25">
      <c r="A73" s="7">
        <v>1980001138</v>
      </c>
      <c r="B73" s="11" t="s">
        <v>404</v>
      </c>
      <c r="C73" s="9" t="s">
        <v>405</v>
      </c>
      <c r="D73" s="7" t="s">
        <v>286</v>
      </c>
      <c r="E73" s="9" t="s">
        <v>52</v>
      </c>
      <c r="F73" s="10">
        <v>1785</v>
      </c>
      <c r="G73" t="str">
        <f>VLOOKUP(A73,planos!$C$1:$F$1040,3,)</f>
        <v>ATIVO - EM RETIRADA DE PATROCÍNIO</v>
      </c>
      <c r="H73" t="str">
        <f>VLOOKUP(A73,planos!$C$1:$F$1040,4,)</f>
        <v>LC109</v>
      </c>
      <c r="I73" t="str">
        <f>VLOOKUP(E73,segmentação!$A$1:$M$261,12,)</f>
        <v>S4</v>
      </c>
      <c r="J73" t="e">
        <f>VLOOKUP(A73,'Bcos e Seg'!$C$1:$AC$262,11,)</f>
        <v>#N/A</v>
      </c>
    </row>
    <row r="74" spans="1:10" x14ac:dyDescent="0.25">
      <c r="A74" s="7">
        <v>1980001219</v>
      </c>
      <c r="B74" s="11" t="s">
        <v>340</v>
      </c>
      <c r="C74" s="9" t="s">
        <v>406</v>
      </c>
      <c r="D74" s="7" t="s">
        <v>286</v>
      </c>
      <c r="E74" s="9" t="s">
        <v>170</v>
      </c>
      <c r="F74" s="12">
        <v>69</v>
      </c>
      <c r="G74" t="str">
        <f>VLOOKUP(A74,planos!$C$1:$F$1040,3,)</f>
        <v>ATIVO - EM EXTINÇÃO</v>
      </c>
      <c r="H74" t="str">
        <f>VLOOKUP(A74,planos!$C$1:$F$1040,4,)</f>
        <v>LC109</v>
      </c>
      <c r="I74" t="str">
        <f>VLOOKUP(E74,segmentação!$A$1:$M$261,12,)</f>
        <v>S4</v>
      </c>
      <c r="J74" t="e">
        <f>VLOOKUP(A74,'Bcos e Seg'!$C$1:$AC$262,11,)</f>
        <v>#N/A</v>
      </c>
    </row>
    <row r="75" spans="1:10" x14ac:dyDescent="0.25">
      <c r="A75" s="7">
        <v>1980001383</v>
      </c>
      <c r="B75" s="11" t="s">
        <v>407</v>
      </c>
      <c r="C75" s="9" t="s">
        <v>408</v>
      </c>
      <c r="D75" s="7" t="s">
        <v>286</v>
      </c>
      <c r="E75" s="9" t="s">
        <v>126</v>
      </c>
      <c r="F75" s="12">
        <v>151</v>
      </c>
      <c r="G75" t="str">
        <f>VLOOKUP(A75,planos!$C$1:$F$1040,3,)</f>
        <v>ATIVO - EM EXTINÇÃO</v>
      </c>
      <c r="H75" t="str">
        <f>VLOOKUP(A75,planos!$C$1:$F$1040,4,)</f>
        <v>LC109</v>
      </c>
      <c r="I75" t="str">
        <f>VLOOKUP(E75,segmentação!$A$1:$M$261,12,)</f>
        <v>S3</v>
      </c>
      <c r="J75" t="e">
        <f>VLOOKUP(A75,'Bcos e Seg'!$C$1:$AC$262,11,)</f>
        <v>#N/A</v>
      </c>
    </row>
    <row r="76" spans="1:10" x14ac:dyDescent="0.25">
      <c r="A76" s="7">
        <v>1980001529</v>
      </c>
      <c r="B76" s="11" t="s">
        <v>409</v>
      </c>
      <c r="C76" s="9" t="s">
        <v>410</v>
      </c>
      <c r="D76" s="7" t="s">
        <v>286</v>
      </c>
      <c r="E76" s="9" t="s">
        <v>135</v>
      </c>
      <c r="F76" s="12">
        <v>184</v>
      </c>
      <c r="G76" t="str">
        <f>VLOOKUP(A76,planos!$C$1:$F$1040,3,)</f>
        <v>ATIVO - EM EXTINÇÃO</v>
      </c>
      <c r="H76" t="str">
        <f>VLOOKUP(A76,planos!$C$1:$F$1040,4,)</f>
        <v>LC109</v>
      </c>
      <c r="I76" t="str">
        <f>VLOOKUP(E76,segmentação!$A$1:$M$261,12,)</f>
        <v>S1</v>
      </c>
      <c r="J76" t="str">
        <f>VLOOKUP(A76,'Bcos e Seg'!$C$1:$AC$262,11,)</f>
        <v>ITAU UNIBANCO S.A.</v>
      </c>
    </row>
    <row r="77" spans="1:10" x14ac:dyDescent="0.25">
      <c r="A77" s="7">
        <v>1980001618</v>
      </c>
      <c r="B77" s="11" t="s">
        <v>411</v>
      </c>
      <c r="C77" s="9" t="s">
        <v>412</v>
      </c>
      <c r="D77" s="7" t="s">
        <v>286</v>
      </c>
      <c r="E77" s="9" t="s">
        <v>248</v>
      </c>
      <c r="F77" s="10">
        <v>16516</v>
      </c>
      <c r="G77" t="str">
        <f>VLOOKUP(A77,planos!$C$1:$F$1040,3,)</f>
        <v>ATIVO - EM EXTINÇÃO</v>
      </c>
      <c r="H77" t="str">
        <f>VLOOKUP(A77,planos!$C$1:$F$1040,4,)</f>
        <v>LC108/109</v>
      </c>
      <c r="I77" t="str">
        <f>VLOOKUP(E77,segmentação!$A$1:$M$261,12,)</f>
        <v>S2</v>
      </c>
      <c r="J77" t="e">
        <f>VLOOKUP(A77,'Bcos e Seg'!$C$1:$AC$262,11,)</f>
        <v>#N/A</v>
      </c>
    </row>
    <row r="78" spans="1:10" x14ac:dyDescent="0.25">
      <c r="A78" s="7">
        <v>1980001774</v>
      </c>
      <c r="B78" s="11" t="s">
        <v>395</v>
      </c>
      <c r="C78" s="9" t="s">
        <v>410</v>
      </c>
      <c r="D78" s="7" t="s">
        <v>352</v>
      </c>
      <c r="E78" s="9" t="s">
        <v>110</v>
      </c>
      <c r="F78" s="10">
        <v>5872</v>
      </c>
      <c r="G78" t="str">
        <f>VLOOKUP(A78,planos!$C$1:$F$1040,3,)</f>
        <v>ATIVO - EM FUNCIONAMENTO</v>
      </c>
      <c r="H78" t="str">
        <f>VLOOKUP(A78,planos!$C$1:$F$1040,4,)</f>
        <v>LC109</v>
      </c>
      <c r="I78" t="str">
        <f>VLOOKUP(E78,segmentação!$A$1:$M$261,12,)</f>
        <v>S3</v>
      </c>
      <c r="J78" t="e">
        <f>VLOOKUP(A78,'Bcos e Seg'!$C$1:$AC$262,11,)</f>
        <v>#N/A</v>
      </c>
    </row>
    <row r="79" spans="1:10" x14ac:dyDescent="0.25">
      <c r="A79" s="7">
        <v>1980001911</v>
      </c>
      <c r="B79" s="11" t="s">
        <v>413</v>
      </c>
      <c r="C79" s="9" t="s">
        <v>26</v>
      </c>
      <c r="D79" s="7" t="s">
        <v>286</v>
      </c>
      <c r="E79" s="9" t="s">
        <v>26</v>
      </c>
      <c r="F79" s="10">
        <v>2700</v>
      </c>
      <c r="G79" t="str">
        <f>VLOOKUP(A79,planos!$C$1:$F$1040,3,)</f>
        <v>ATIVO - EM EXTINÇÃO</v>
      </c>
      <c r="H79" t="str">
        <f>VLOOKUP(A79,planos!$C$1:$F$1040,4,)</f>
        <v>LC109</v>
      </c>
      <c r="I79" t="str">
        <f>VLOOKUP(E79,segmentação!$A$1:$M$261,12,)</f>
        <v>S3</v>
      </c>
      <c r="J79" t="str">
        <f>VLOOKUP(A79,'Bcos e Seg'!$C$1:$AC$262,11,)</f>
        <v>BANCO SANTANDER (BRASIL) S.A.</v>
      </c>
    </row>
    <row r="80" spans="1:10" x14ac:dyDescent="0.25">
      <c r="A80" s="7">
        <v>1980002029</v>
      </c>
      <c r="B80" s="11" t="s">
        <v>291</v>
      </c>
      <c r="C80" s="9" t="s">
        <v>15</v>
      </c>
      <c r="D80" s="7" t="s">
        <v>286</v>
      </c>
      <c r="E80" s="9" t="s">
        <v>85</v>
      </c>
      <c r="F80" s="10">
        <v>5579</v>
      </c>
      <c r="G80" t="str">
        <f>VLOOKUP(A80,planos!$C$1:$F$1040,3,)</f>
        <v>ATIVO - EM EXTINÇÃO</v>
      </c>
      <c r="H80" t="str">
        <f>VLOOKUP(A80,planos!$C$1:$F$1040,4,)</f>
        <v>LC108/109</v>
      </c>
      <c r="I80" t="str">
        <f>VLOOKUP(E80,segmentação!$A$1:$M$261,12,)</f>
        <v>S2</v>
      </c>
      <c r="J80" t="e">
        <f>VLOOKUP(A80,'Bcos e Seg'!$C$1:$AC$262,11,)</f>
        <v>#N/A</v>
      </c>
    </row>
    <row r="81" spans="1:10" x14ac:dyDescent="0.25">
      <c r="A81" s="7">
        <v>1980002274</v>
      </c>
      <c r="B81" s="11" t="s">
        <v>414</v>
      </c>
      <c r="C81" s="9" t="s">
        <v>414</v>
      </c>
      <c r="D81" s="7" t="s">
        <v>286</v>
      </c>
      <c r="E81" s="9" t="s">
        <v>120</v>
      </c>
      <c r="F81" s="10">
        <v>2338</v>
      </c>
      <c r="G81" t="str">
        <f>VLOOKUP(A81,planos!$C$1:$F$1040,3,)</f>
        <v>ATIVO - EM EXTINÇÃO</v>
      </c>
      <c r="H81" t="str">
        <f>VLOOKUP(A81,planos!$C$1:$F$1040,4,)</f>
        <v>LC109</v>
      </c>
      <c r="I81" t="str">
        <f>VLOOKUP(E81,segmentação!$A$1:$M$261,12,)</f>
        <v>S4</v>
      </c>
      <c r="J81" t="e">
        <f>VLOOKUP(A81,'Bcos e Seg'!$C$1:$AC$262,11,)</f>
        <v>#N/A</v>
      </c>
    </row>
    <row r="82" spans="1:10" x14ac:dyDescent="0.25">
      <c r="A82" s="7">
        <v>1980002347</v>
      </c>
      <c r="B82" s="11" t="s">
        <v>415</v>
      </c>
      <c r="C82" s="9" t="s">
        <v>416</v>
      </c>
      <c r="D82" s="7" t="s">
        <v>286</v>
      </c>
      <c r="E82" s="9" t="s">
        <v>76</v>
      </c>
      <c r="F82" s="12">
        <v>251</v>
      </c>
      <c r="G82" t="str">
        <f>VLOOKUP(A82,planos!$C$1:$F$1040,3,)</f>
        <v>ATIVO - EM EXTINÇÃO</v>
      </c>
      <c r="H82" t="str">
        <f>VLOOKUP(A82,planos!$C$1:$F$1040,4,)</f>
        <v>LC109</v>
      </c>
      <c r="I82" t="str">
        <f>VLOOKUP(E82,segmentação!$A$1:$M$261,12,)</f>
        <v>S3</v>
      </c>
      <c r="J82" t="e">
        <f>VLOOKUP(A82,'Bcos e Seg'!$C$1:$AC$262,11,)</f>
        <v>#N/A</v>
      </c>
    </row>
    <row r="83" spans="1:10" x14ac:dyDescent="0.25">
      <c r="A83" s="7">
        <v>1980002411</v>
      </c>
      <c r="B83" s="11" t="s">
        <v>291</v>
      </c>
      <c r="C83" s="9" t="s">
        <v>417</v>
      </c>
      <c r="D83" s="7" t="s">
        <v>286</v>
      </c>
      <c r="E83" s="9" t="s">
        <v>86</v>
      </c>
      <c r="F83" s="10">
        <v>3917</v>
      </c>
      <c r="G83" t="str">
        <f>VLOOKUP(A83,planos!$C$1:$F$1040,3,)</f>
        <v>ATIVO - EM EXTINÇÃO</v>
      </c>
      <c r="H83" t="str">
        <f>VLOOKUP(A83,planos!$C$1:$F$1040,4,)</f>
        <v>LC109</v>
      </c>
      <c r="I83" t="str">
        <f>VLOOKUP(E83,segmentação!$A$1:$M$261,12,)</f>
        <v>S3</v>
      </c>
      <c r="J83" t="e">
        <f>VLOOKUP(A83,'Bcos e Seg'!$C$1:$AC$262,11,)</f>
        <v>#N/A</v>
      </c>
    </row>
    <row r="84" spans="1:10" x14ac:dyDescent="0.25">
      <c r="A84" s="7">
        <v>1981000119</v>
      </c>
      <c r="B84" s="11" t="s">
        <v>418</v>
      </c>
      <c r="C84" s="9" t="s">
        <v>419</v>
      </c>
      <c r="D84" s="7" t="s">
        <v>286</v>
      </c>
      <c r="E84" s="9" t="s">
        <v>57</v>
      </c>
      <c r="F84" s="12">
        <v>599</v>
      </c>
      <c r="G84" t="str">
        <f>VLOOKUP(A84,planos!$C$1:$F$1040,3,)</f>
        <v>ATIVO - EM EXTINÇÃO</v>
      </c>
      <c r="H84" t="str">
        <f>VLOOKUP(A84,planos!$C$1:$F$1040,4,)</f>
        <v>LC108/109</v>
      </c>
      <c r="I84" t="str">
        <f>VLOOKUP(E84,segmentação!$A$1:$M$261,12,)</f>
        <v>S2</v>
      </c>
      <c r="J84" t="e">
        <f>VLOOKUP(A84,'Bcos e Seg'!$C$1:$AC$262,11,)</f>
        <v>#N/A</v>
      </c>
    </row>
    <row r="85" spans="1:10" x14ac:dyDescent="0.25">
      <c r="A85" s="7">
        <v>1981000283</v>
      </c>
      <c r="B85" s="11" t="s">
        <v>420</v>
      </c>
      <c r="C85" s="9" t="s">
        <v>288</v>
      </c>
      <c r="D85" s="7" t="s">
        <v>286</v>
      </c>
      <c r="E85" s="9" t="s">
        <v>160</v>
      </c>
      <c r="F85" s="10">
        <v>5015</v>
      </c>
      <c r="G85" t="str">
        <f>VLOOKUP(A85,planos!$C$1:$F$1040,3,)</f>
        <v>ATIVO - EM FUNCIONAMENTO</v>
      </c>
      <c r="H85" t="str">
        <f>VLOOKUP(A85,planos!$C$1:$F$1040,4,)</f>
        <v>LC109</v>
      </c>
      <c r="I85" t="str">
        <f>VLOOKUP(E85,segmentação!$A$1:$M$261,12,)</f>
        <v>S2</v>
      </c>
      <c r="J85" t="e">
        <f>VLOOKUP(A85,'Bcos e Seg'!$C$1:$AC$262,11,)</f>
        <v>#N/A</v>
      </c>
    </row>
    <row r="86" spans="1:10" x14ac:dyDescent="0.25">
      <c r="A86" s="7">
        <v>1981000356</v>
      </c>
      <c r="B86" s="11" t="s">
        <v>421</v>
      </c>
      <c r="C86" s="9" t="s">
        <v>306</v>
      </c>
      <c r="D86" s="7" t="s">
        <v>286</v>
      </c>
      <c r="E86" s="9" t="s">
        <v>221</v>
      </c>
      <c r="F86" s="12">
        <v>671</v>
      </c>
      <c r="G86" t="str">
        <f>VLOOKUP(A86,planos!$C$1:$F$1040,3,)</f>
        <v>ATIVO - EM EXTINÇÃO</v>
      </c>
      <c r="H86" t="str">
        <f>VLOOKUP(A86,planos!$C$1:$F$1040,4,)</f>
        <v>LC109</v>
      </c>
      <c r="I86" t="str">
        <f>VLOOKUP(E86,segmentação!$A$1:$M$261,12,)</f>
        <v>S3</v>
      </c>
      <c r="J86" t="e">
        <f>VLOOKUP(A86,'Bcos e Seg'!$C$1:$AC$262,11,)</f>
        <v>#N/A</v>
      </c>
    </row>
    <row r="87" spans="1:10" x14ac:dyDescent="0.25">
      <c r="A87" s="7">
        <v>1981000429</v>
      </c>
      <c r="B87" s="11" t="s">
        <v>291</v>
      </c>
      <c r="C87" s="9" t="s">
        <v>306</v>
      </c>
      <c r="D87" s="7" t="s">
        <v>286</v>
      </c>
      <c r="E87" s="9" t="s">
        <v>177</v>
      </c>
      <c r="F87" s="10">
        <v>206882</v>
      </c>
      <c r="G87" t="str">
        <f>VLOOKUP(A87,planos!$C$1:$F$1040,3,)</f>
        <v>ATIVO - EM EXTINÇÃO</v>
      </c>
      <c r="H87" t="str">
        <f>VLOOKUP(A87,planos!$C$1:$F$1040,4,)</f>
        <v>LC108/109</v>
      </c>
      <c r="I87" t="str">
        <f>VLOOKUP(E87,segmentação!$A$1:$M$261,12,)</f>
        <v>S1</v>
      </c>
      <c r="J87" t="e">
        <f>VLOOKUP(A87,'Bcos e Seg'!$C$1:$AC$262,11,)</f>
        <v>#N/A</v>
      </c>
    </row>
    <row r="88" spans="1:10" x14ac:dyDescent="0.25">
      <c r="A88" s="7">
        <v>1981000518</v>
      </c>
      <c r="B88" s="11" t="s">
        <v>422</v>
      </c>
      <c r="C88" s="9" t="s">
        <v>422</v>
      </c>
      <c r="D88" s="7" t="s">
        <v>286</v>
      </c>
      <c r="E88" s="9" t="s">
        <v>70</v>
      </c>
      <c r="F88" s="10">
        <v>8726</v>
      </c>
      <c r="G88" t="str">
        <f>VLOOKUP(A88,planos!$C$1:$F$1040,3,)</f>
        <v>ATIVO - EM FUNCIONAMENTO</v>
      </c>
      <c r="H88" t="str">
        <f>VLOOKUP(A88,planos!$C$1:$F$1040,4,)</f>
        <v>LC108/109</v>
      </c>
      <c r="I88" t="str">
        <f>VLOOKUP(E88,segmentação!$A$1:$M$261,12,)</f>
        <v>S4</v>
      </c>
      <c r="J88" t="e">
        <f>VLOOKUP(A88,'Bcos e Seg'!$C$1:$AC$262,11,)</f>
        <v>#N/A</v>
      </c>
    </row>
    <row r="89" spans="1:10" x14ac:dyDescent="0.25">
      <c r="A89" s="7">
        <v>1981000674</v>
      </c>
      <c r="B89" s="11" t="s">
        <v>423</v>
      </c>
      <c r="C89" s="9" t="s">
        <v>424</v>
      </c>
      <c r="D89" s="7" t="s">
        <v>286</v>
      </c>
      <c r="E89" s="9" t="s">
        <v>156</v>
      </c>
      <c r="F89" s="12">
        <v>274</v>
      </c>
      <c r="G89" t="str">
        <f>VLOOKUP(A89,planos!$C$1:$F$1040,3,)</f>
        <v>ATIVO - EM TRANSFERÊNCIA DE GERENCIAMENTO</v>
      </c>
      <c r="H89" t="str">
        <f>VLOOKUP(A89,planos!$C$1:$F$1040,4,)</f>
        <v>LC109</v>
      </c>
      <c r="I89" t="str">
        <f>VLOOKUP(E89,segmentação!$A$1:$M$261,12,)</f>
        <v>S2</v>
      </c>
      <c r="J89" t="e">
        <f>VLOOKUP(A89,'Bcos e Seg'!$C$1:$AC$262,11,)</f>
        <v>#N/A</v>
      </c>
    </row>
    <row r="90" spans="1:10" x14ac:dyDescent="0.25">
      <c r="A90" s="7">
        <v>1981000747</v>
      </c>
      <c r="B90" s="11" t="s">
        <v>425</v>
      </c>
      <c r="C90" s="9" t="s">
        <v>426</v>
      </c>
      <c r="D90" s="7" t="s">
        <v>286</v>
      </c>
      <c r="E90" s="9" t="s">
        <v>90</v>
      </c>
      <c r="F90" s="12">
        <v>27</v>
      </c>
      <c r="G90" t="str">
        <f>VLOOKUP(A90,planos!$C$1:$F$1040,3,)</f>
        <v>ATIVO - EM EXTINÇÃO</v>
      </c>
      <c r="H90" t="str">
        <f>VLOOKUP(A90,planos!$C$1:$F$1040,4,)</f>
        <v>LC109</v>
      </c>
      <c r="I90" t="str">
        <f>VLOOKUP(E90,segmentação!$A$1:$M$261,12,)</f>
        <v>S3</v>
      </c>
      <c r="J90" t="e">
        <f>VLOOKUP(A90,'Bcos e Seg'!$C$1:$AC$262,11,)</f>
        <v>#N/A</v>
      </c>
    </row>
    <row r="91" spans="1:10" x14ac:dyDescent="0.25">
      <c r="A91" s="7">
        <v>1981000811</v>
      </c>
      <c r="B91" s="11" t="s">
        <v>427</v>
      </c>
      <c r="C91" s="9" t="s">
        <v>428</v>
      </c>
      <c r="D91" s="7" t="s">
        <v>352</v>
      </c>
      <c r="E91" s="9" t="s">
        <v>80</v>
      </c>
      <c r="F91" s="12">
        <v>185</v>
      </c>
      <c r="G91" t="str">
        <f>VLOOKUP(A91,planos!$C$1:$F$1040,3,)</f>
        <v>ATIVO - EM EXTINÇÃO</v>
      </c>
      <c r="H91" t="str">
        <f>VLOOKUP(A91,planos!$C$1:$F$1040,4,)</f>
        <v>LC109</v>
      </c>
      <c r="I91" t="str">
        <f>VLOOKUP(E91,segmentação!$A$1:$M$261,12,)</f>
        <v>S3</v>
      </c>
      <c r="J91" t="str">
        <f>VLOOKUP(A91,'Bcos e Seg'!$C$1:$AC$262,11,)</f>
        <v>ENERGISA PLANEJAMENTO E CORRETAGEM DE SEGUROS LTDA</v>
      </c>
    </row>
    <row r="92" spans="1:10" x14ac:dyDescent="0.25">
      <c r="A92" s="7">
        <v>1981000992</v>
      </c>
      <c r="B92" s="11" t="s">
        <v>429</v>
      </c>
      <c r="C92" s="9" t="s">
        <v>430</v>
      </c>
      <c r="D92" s="7" t="s">
        <v>286</v>
      </c>
      <c r="E92" s="9" t="s">
        <v>257</v>
      </c>
      <c r="F92" s="12">
        <v>412</v>
      </c>
      <c r="G92" t="str">
        <f>VLOOKUP(A92,planos!$C$1:$F$1040,3,)</f>
        <v>ATIVO - EM EXTINÇÃO</v>
      </c>
      <c r="H92" t="str">
        <f>VLOOKUP(A92,planos!$C$1:$F$1040,4,)</f>
        <v>LC109</v>
      </c>
      <c r="I92" t="str">
        <f>VLOOKUP(E92,segmentação!$A$1:$M$261,12,)</f>
        <v>S4</v>
      </c>
      <c r="J92" t="e">
        <f>VLOOKUP(A92,'Bcos e Seg'!$C$1:$AC$262,11,)</f>
        <v>#N/A</v>
      </c>
    </row>
    <row r="93" spans="1:10" x14ac:dyDescent="0.25">
      <c r="A93" s="7">
        <v>1981001018</v>
      </c>
      <c r="B93" s="11" t="s">
        <v>431</v>
      </c>
      <c r="C93" s="9" t="s">
        <v>288</v>
      </c>
      <c r="D93" s="7" t="s">
        <v>286</v>
      </c>
      <c r="E93" s="9" t="s">
        <v>240</v>
      </c>
      <c r="F93" s="10">
        <v>1167</v>
      </c>
      <c r="G93" t="str">
        <f>VLOOKUP(A93,planos!$C$1:$F$1040,3,)</f>
        <v>ATIVO - EM EXTINÇÃO</v>
      </c>
      <c r="H93" t="str">
        <f>VLOOKUP(A93,planos!$C$1:$F$1040,4,)</f>
        <v>LC108/109</v>
      </c>
      <c r="I93" t="str">
        <f>VLOOKUP(E93,segmentação!$A$1:$M$261,12,)</f>
        <v>S3</v>
      </c>
      <c r="J93" t="e">
        <f>VLOOKUP(A93,'Bcos e Seg'!$C$1:$AC$262,11,)</f>
        <v>#N/A</v>
      </c>
    </row>
    <row r="94" spans="1:10" x14ac:dyDescent="0.25">
      <c r="A94" s="7">
        <v>1981001174</v>
      </c>
      <c r="B94" s="11" t="s">
        <v>432</v>
      </c>
      <c r="C94" s="9" t="s">
        <v>100</v>
      </c>
      <c r="D94" s="7" t="s">
        <v>286</v>
      </c>
      <c r="E94" s="9" t="s">
        <v>100</v>
      </c>
      <c r="F94" s="12">
        <v>798</v>
      </c>
      <c r="G94" t="str">
        <f>VLOOKUP(A94,planos!$C$1:$F$1040,3,)</f>
        <v>ATIVO - EM EXTINÇÃO</v>
      </c>
      <c r="H94" t="str">
        <f>VLOOKUP(A94,planos!$C$1:$F$1040,4,)</f>
        <v>LC109</v>
      </c>
      <c r="I94" t="str">
        <f>VLOOKUP(E94,segmentação!$A$1:$M$261,12,)</f>
        <v>S4</v>
      </c>
      <c r="J94" t="str">
        <f>VLOOKUP(A94,'Bcos e Seg'!$C$1:$AC$262,11,)</f>
        <v>ITAU BMG SEGURADORA S.A.</v>
      </c>
    </row>
    <row r="95" spans="1:10" x14ac:dyDescent="0.25">
      <c r="A95" s="7">
        <v>1981001492</v>
      </c>
      <c r="B95" s="11" t="s">
        <v>433</v>
      </c>
      <c r="C95" s="9" t="s">
        <v>288</v>
      </c>
      <c r="D95" s="7" t="s">
        <v>286</v>
      </c>
      <c r="E95" s="9" t="s">
        <v>42</v>
      </c>
      <c r="F95" s="10">
        <v>1354</v>
      </c>
      <c r="G95" t="str">
        <f>VLOOKUP(A95,planos!$C$1:$F$1040,3,)</f>
        <v>ATIVO - EM EXTINÇÃO</v>
      </c>
      <c r="H95" t="str">
        <f>VLOOKUP(A95,planos!$C$1:$F$1040,4,)</f>
        <v>LC108/109</v>
      </c>
      <c r="I95" t="str">
        <f>VLOOKUP(E95,segmentação!$A$1:$M$261,12,)</f>
        <v>S3</v>
      </c>
      <c r="J95" t="str">
        <f>VLOOKUP(A95,'Bcos e Seg'!$C$1:$AC$262,11,)</f>
        <v>BANCO DA AMAZONIA SA</v>
      </c>
    </row>
    <row r="96" spans="1:10" x14ac:dyDescent="0.25">
      <c r="A96" s="7">
        <v>1981001565</v>
      </c>
      <c r="B96" s="11" t="s">
        <v>434</v>
      </c>
      <c r="C96" s="9" t="s">
        <v>435</v>
      </c>
      <c r="D96" s="7" t="s">
        <v>352</v>
      </c>
      <c r="E96" s="9" t="s">
        <v>158</v>
      </c>
      <c r="F96" s="12">
        <v>163</v>
      </c>
      <c r="G96" t="str">
        <f>VLOOKUP(A96,planos!$C$1:$F$1040,3,)</f>
        <v>ATIVO - EM FUNCIONAMENTO</v>
      </c>
      <c r="H96" t="str">
        <f>VLOOKUP(A96,planos!$C$1:$F$1040,4,)</f>
        <v>LC109</v>
      </c>
      <c r="I96" t="str">
        <f>VLOOKUP(E96,segmentação!$A$1:$M$261,12,)</f>
        <v>S2</v>
      </c>
      <c r="J96" t="e">
        <f>VLOOKUP(A96,'Bcos e Seg'!$C$1:$AC$262,11,)</f>
        <v>#N/A</v>
      </c>
    </row>
    <row r="97" spans="1:10" x14ac:dyDescent="0.25">
      <c r="A97" s="7">
        <v>1981001719</v>
      </c>
      <c r="B97" s="11" t="s">
        <v>436</v>
      </c>
      <c r="C97" s="9" t="s">
        <v>437</v>
      </c>
      <c r="D97" s="7" t="s">
        <v>286</v>
      </c>
      <c r="E97" s="9" t="s">
        <v>266</v>
      </c>
      <c r="F97" s="10">
        <v>1434</v>
      </c>
      <c r="G97" t="str">
        <f>VLOOKUP(A97,planos!$C$1:$F$1040,3,)</f>
        <v>ATIVO - EM EXTINÇÃO</v>
      </c>
      <c r="H97" t="str">
        <f>VLOOKUP(A97,planos!$C$1:$F$1040,4,)</f>
        <v>LC109</v>
      </c>
      <c r="I97" t="str">
        <f>VLOOKUP(E97,segmentação!$A$1:$M$261,12,)</f>
        <v>S3</v>
      </c>
      <c r="J97" t="e">
        <f>VLOOKUP(A97,'Bcos e Seg'!$C$1:$AC$262,11,)</f>
        <v>#N/A</v>
      </c>
    </row>
    <row r="98" spans="1:10" x14ac:dyDescent="0.25">
      <c r="A98" s="7">
        <v>1982000147</v>
      </c>
      <c r="B98" s="11" t="s">
        <v>438</v>
      </c>
      <c r="C98" s="9" t="s">
        <v>439</v>
      </c>
      <c r="D98" s="7" t="s">
        <v>286</v>
      </c>
      <c r="E98" s="9" t="s">
        <v>57</v>
      </c>
      <c r="F98" s="12">
        <v>744</v>
      </c>
      <c r="G98" t="str">
        <f>VLOOKUP(A98,planos!$C$1:$F$1040,3,)</f>
        <v>ATIVO - EM EXTINÇÃO</v>
      </c>
      <c r="H98" t="str">
        <f>VLOOKUP(A98,planos!$C$1:$F$1040,4,)</f>
        <v>LC108/109</v>
      </c>
      <c r="I98" t="str">
        <f>VLOOKUP(E98,segmentação!$A$1:$M$261,12,)</f>
        <v>S2</v>
      </c>
      <c r="J98" t="e">
        <f>VLOOKUP(A98,'Bcos e Seg'!$C$1:$AC$262,11,)</f>
        <v>#N/A</v>
      </c>
    </row>
    <row r="99" spans="1:10" x14ac:dyDescent="0.25">
      <c r="A99" s="7">
        <v>1982000211</v>
      </c>
      <c r="B99" s="11" t="s">
        <v>440</v>
      </c>
      <c r="C99" s="9" t="s">
        <v>440</v>
      </c>
      <c r="D99" s="7" t="s">
        <v>286</v>
      </c>
      <c r="E99" s="9" t="s">
        <v>153</v>
      </c>
      <c r="F99" s="12">
        <v>71</v>
      </c>
      <c r="G99" t="e">
        <f>VLOOKUP(A99,planos!$C$1:$F$1040,3,)</f>
        <v>#N/A</v>
      </c>
      <c r="H99" t="e">
        <f>VLOOKUP(A99,planos!$C$1:$F$1040,4,)</f>
        <v>#N/A</v>
      </c>
      <c r="I99" t="str">
        <f>VLOOKUP(E99,segmentação!$A$1:$M$261,12,)</f>
        <v>S2</v>
      </c>
      <c r="J99" t="e">
        <f>VLOOKUP(A99,'Bcos e Seg'!$C$1:$AC$262,11,)</f>
        <v>#N/A</v>
      </c>
    </row>
    <row r="100" spans="1:10" x14ac:dyDescent="0.25">
      <c r="A100" s="7">
        <v>1982000465</v>
      </c>
      <c r="B100" s="11" t="s">
        <v>441</v>
      </c>
      <c r="C100" s="9" t="s">
        <v>442</v>
      </c>
      <c r="D100" s="7" t="s">
        <v>352</v>
      </c>
      <c r="E100" s="9" t="s">
        <v>153</v>
      </c>
      <c r="F100" s="10">
        <v>1032</v>
      </c>
      <c r="G100" t="e">
        <f>VLOOKUP(A100,planos!$C$1:$F$1040,3,)</f>
        <v>#N/A</v>
      </c>
      <c r="H100" t="e">
        <f>VLOOKUP(A100,planos!$C$1:$F$1040,4,)</f>
        <v>#N/A</v>
      </c>
      <c r="I100" t="str">
        <f>VLOOKUP(E100,segmentação!$A$1:$M$261,12,)</f>
        <v>S2</v>
      </c>
      <c r="J100" t="e">
        <f>VLOOKUP(A100,'Bcos e Seg'!$C$1:$AC$262,11,)</f>
        <v>#N/A</v>
      </c>
    </row>
    <row r="101" spans="1:10" x14ac:dyDescent="0.25">
      <c r="A101" s="7">
        <v>1982000538</v>
      </c>
      <c r="B101" s="11" t="s">
        <v>443</v>
      </c>
      <c r="C101" s="9" t="s">
        <v>444</v>
      </c>
      <c r="D101" s="7" t="s">
        <v>352</v>
      </c>
      <c r="E101" s="9" t="s">
        <v>117</v>
      </c>
      <c r="F101" s="10">
        <v>22143</v>
      </c>
      <c r="G101" t="str">
        <f>VLOOKUP(A101,planos!$C$1:$F$1040,3,)</f>
        <v>ATIVO - EM FUNCIONAMENTO</v>
      </c>
      <c r="H101" t="str">
        <f>VLOOKUP(A101,planos!$C$1:$F$1040,4,)</f>
        <v>LC108/109</v>
      </c>
      <c r="I101" t="str">
        <f>VLOOKUP(E101,segmentação!$A$1:$M$261,12,)</f>
        <v>S3</v>
      </c>
      <c r="J101" t="e">
        <f>VLOOKUP(A101,'Bcos e Seg'!$C$1:$AC$262,11,)</f>
        <v>#N/A</v>
      </c>
    </row>
    <row r="102" spans="1:10" x14ac:dyDescent="0.25">
      <c r="A102" s="7">
        <v>1982000783</v>
      </c>
      <c r="B102" s="11" t="s">
        <v>445</v>
      </c>
      <c r="C102" s="9" t="s">
        <v>446</v>
      </c>
      <c r="D102" s="7" t="s">
        <v>286</v>
      </c>
      <c r="E102" s="9" t="s">
        <v>131</v>
      </c>
      <c r="F102" s="12">
        <v>315</v>
      </c>
      <c r="G102" t="str">
        <f>VLOOKUP(A102,planos!$C$1:$F$1040,3,)</f>
        <v>ATIVO - EM EXTINÇÃO</v>
      </c>
      <c r="H102" t="str">
        <f>VLOOKUP(A102,planos!$C$1:$F$1040,4,)</f>
        <v>LC108/109</v>
      </c>
      <c r="I102" t="str">
        <f>VLOOKUP(E102,segmentação!$A$1:$M$261,12,)</f>
        <v>S2</v>
      </c>
      <c r="J102" t="e">
        <f>VLOOKUP(A102,'Bcos e Seg'!$C$1:$AC$262,11,)</f>
        <v>#N/A</v>
      </c>
    </row>
    <row r="103" spans="1:10" x14ac:dyDescent="0.25">
      <c r="A103" s="7">
        <v>1982000856</v>
      </c>
      <c r="B103" s="11" t="s">
        <v>447</v>
      </c>
      <c r="C103" s="9" t="s">
        <v>448</v>
      </c>
      <c r="D103" s="7" t="s">
        <v>286</v>
      </c>
      <c r="E103" s="9" t="s">
        <v>57</v>
      </c>
      <c r="F103" s="12">
        <v>240</v>
      </c>
      <c r="G103" t="str">
        <f>VLOOKUP(A103,planos!$C$1:$F$1040,3,)</f>
        <v>ATIVO - EM EXTINÇÃO</v>
      </c>
      <c r="H103" t="str">
        <f>VLOOKUP(A103,planos!$C$1:$F$1040,4,)</f>
        <v>LC108/109</v>
      </c>
      <c r="I103" t="str">
        <f>VLOOKUP(E103,segmentação!$A$1:$M$261,12,)</f>
        <v>S2</v>
      </c>
      <c r="J103" t="e">
        <f>VLOOKUP(A103,'Bcos e Seg'!$C$1:$AC$262,11,)</f>
        <v>#N/A</v>
      </c>
    </row>
    <row r="104" spans="1:10" x14ac:dyDescent="0.25">
      <c r="A104" s="7">
        <v>1982001119</v>
      </c>
      <c r="B104" s="11" t="s">
        <v>307</v>
      </c>
      <c r="C104" s="9" t="s">
        <v>449</v>
      </c>
      <c r="D104" s="7" t="s">
        <v>286</v>
      </c>
      <c r="E104" s="9" t="s">
        <v>102</v>
      </c>
      <c r="F104" s="10">
        <v>6839</v>
      </c>
      <c r="G104" t="str">
        <f>VLOOKUP(A104,planos!$C$1:$F$1040,3,)</f>
        <v>ATIVO - EM EXTINÇÃO</v>
      </c>
      <c r="H104" t="str">
        <f>VLOOKUP(A104,planos!$C$1:$F$1040,4,)</f>
        <v>LC109</v>
      </c>
      <c r="I104" t="str">
        <f>VLOOKUP(E104,segmentação!$A$1:$M$261,12,)</f>
        <v>S2</v>
      </c>
      <c r="J104" t="str">
        <f>VLOOKUP(A104,'Bcos e Seg'!$C$1:$AC$262,11,)</f>
        <v>ITAU UNIBANCO S.A.</v>
      </c>
    </row>
    <row r="105" spans="1:10" x14ac:dyDescent="0.25">
      <c r="A105" s="7">
        <v>1982001356</v>
      </c>
      <c r="B105" s="11" t="s">
        <v>450</v>
      </c>
      <c r="C105" s="9" t="s">
        <v>451</v>
      </c>
      <c r="D105" s="7" t="s">
        <v>286</v>
      </c>
      <c r="E105" s="9" t="s">
        <v>452</v>
      </c>
      <c r="F105" s="12">
        <v>16</v>
      </c>
      <c r="G105" t="e">
        <f>VLOOKUP(A105,planos!$C$1:$F$1040,3,)</f>
        <v>#N/A</v>
      </c>
      <c r="H105" t="e">
        <f>VLOOKUP(A105,planos!$C$1:$F$1040,4,)</f>
        <v>#N/A</v>
      </c>
      <c r="I105" t="e">
        <f>VLOOKUP(E105,segmentação!$A$1:$M$261,12,)</f>
        <v>#N/A</v>
      </c>
      <c r="J105" t="e">
        <f>VLOOKUP(A105,'Bcos e Seg'!$C$1:$AC$262,11,)</f>
        <v>#N/A</v>
      </c>
    </row>
    <row r="106" spans="1:10" x14ac:dyDescent="0.25">
      <c r="A106" s="7">
        <v>1982001747</v>
      </c>
      <c r="B106" s="11" t="s">
        <v>453</v>
      </c>
      <c r="C106" s="9" t="s">
        <v>454</v>
      </c>
      <c r="D106" s="7" t="s">
        <v>286</v>
      </c>
      <c r="E106" s="9" t="s">
        <v>452</v>
      </c>
      <c r="F106" s="12">
        <v>878</v>
      </c>
      <c r="G106" t="e">
        <f>VLOOKUP(A106,planos!$C$1:$F$1040,3,)</f>
        <v>#N/A</v>
      </c>
      <c r="H106" t="e">
        <f>VLOOKUP(A106,planos!$C$1:$F$1040,4,)</f>
        <v>#N/A</v>
      </c>
      <c r="I106" t="e">
        <f>VLOOKUP(E106,segmentação!$A$1:$M$261,12,)</f>
        <v>#N/A</v>
      </c>
      <c r="J106" t="e">
        <f>VLOOKUP(A106,'Bcos e Seg'!$C$1:$AC$262,11,)</f>
        <v>#N/A</v>
      </c>
    </row>
    <row r="107" spans="1:10" x14ac:dyDescent="0.25">
      <c r="A107" s="7">
        <v>1982001811</v>
      </c>
      <c r="B107" s="11" t="s">
        <v>455</v>
      </c>
      <c r="C107" s="9" t="s">
        <v>456</v>
      </c>
      <c r="D107" s="7" t="s">
        <v>286</v>
      </c>
      <c r="E107" s="9" t="s">
        <v>131</v>
      </c>
      <c r="F107" s="12">
        <v>43</v>
      </c>
      <c r="G107" t="str">
        <f>VLOOKUP(A107,planos!$C$1:$F$1040,3,)</f>
        <v>ATIVO - EM EXTINÇÃO</v>
      </c>
      <c r="H107" t="str">
        <f>VLOOKUP(A107,planos!$C$1:$F$1040,4,)</f>
        <v>LC108/109</v>
      </c>
      <c r="I107" t="str">
        <f>VLOOKUP(E107,segmentação!$A$1:$M$261,12,)</f>
        <v>S2</v>
      </c>
      <c r="J107" t="e">
        <f>VLOOKUP(A107,'Bcos e Seg'!$C$1:$AC$262,11,)</f>
        <v>#N/A</v>
      </c>
    </row>
    <row r="108" spans="1:10" x14ac:dyDescent="0.25">
      <c r="A108" s="7">
        <v>1982002018</v>
      </c>
      <c r="B108" s="11" t="s">
        <v>457</v>
      </c>
      <c r="C108" s="9" t="s">
        <v>458</v>
      </c>
      <c r="D108" s="7" t="s">
        <v>286</v>
      </c>
      <c r="E108" s="9" t="s">
        <v>81</v>
      </c>
      <c r="F108" s="10">
        <v>2844</v>
      </c>
      <c r="G108" t="str">
        <f>VLOOKUP(A108,planos!$C$1:$F$1040,3,)</f>
        <v>ATIVO - EM TRANSFERÊNCIA DE GERENCIAMENTO</v>
      </c>
      <c r="H108" t="str">
        <f>VLOOKUP(A108,planos!$C$1:$F$1040,4,)</f>
        <v>LC109</v>
      </c>
      <c r="I108" t="str">
        <f>VLOOKUP(E108,segmentação!$A$1:$M$261,12,)</f>
        <v>S2</v>
      </c>
      <c r="J108" t="e">
        <f>VLOOKUP(A108,'Bcos e Seg'!$C$1:$AC$262,11,)</f>
        <v>#N/A</v>
      </c>
    </row>
    <row r="109" spans="1:10" x14ac:dyDescent="0.25">
      <c r="A109" s="7">
        <v>1982002174</v>
      </c>
      <c r="B109" s="11" t="s">
        <v>459</v>
      </c>
      <c r="C109" s="9" t="s">
        <v>460</v>
      </c>
      <c r="D109" s="7" t="s">
        <v>286</v>
      </c>
      <c r="E109" s="9" t="s">
        <v>105</v>
      </c>
      <c r="F109" s="10">
        <v>2251</v>
      </c>
      <c r="G109" t="str">
        <f>VLOOKUP(A109,planos!$C$1:$F$1040,3,)</f>
        <v>ATIVO - EM EXTINÇÃO</v>
      </c>
      <c r="H109" t="str">
        <f>VLOOKUP(A109,planos!$C$1:$F$1040,4,)</f>
        <v>LC109</v>
      </c>
      <c r="I109" t="str">
        <f>VLOOKUP(E109,segmentação!$A$1:$M$261,12,)</f>
        <v>S1</v>
      </c>
      <c r="J109" t="e">
        <f>VLOOKUP(A109,'Bcos e Seg'!$C$1:$AC$262,11,)</f>
        <v>#N/A</v>
      </c>
    </row>
    <row r="110" spans="1:10" x14ac:dyDescent="0.25">
      <c r="A110" s="7">
        <v>1982002247</v>
      </c>
      <c r="B110" s="11" t="s">
        <v>461</v>
      </c>
      <c r="C110" s="9" t="s">
        <v>462</v>
      </c>
      <c r="D110" s="7" t="s">
        <v>286</v>
      </c>
      <c r="E110" s="9" t="s">
        <v>105</v>
      </c>
      <c r="F110" s="10">
        <v>17477</v>
      </c>
      <c r="G110" t="str">
        <f>VLOOKUP(A110,planos!$C$1:$F$1040,3,)</f>
        <v>ATIVO - EM FUNCIONAMENTO</v>
      </c>
      <c r="H110" t="str">
        <f>VLOOKUP(A110,planos!$C$1:$F$1040,4,)</f>
        <v>LC109</v>
      </c>
      <c r="I110" t="str">
        <f>VLOOKUP(E110,segmentação!$A$1:$M$261,12,)</f>
        <v>S1</v>
      </c>
      <c r="J110" t="e">
        <f>VLOOKUP(A110,'Bcos e Seg'!$C$1:$AC$262,11,)</f>
        <v>#N/A</v>
      </c>
    </row>
    <row r="111" spans="1:10" x14ac:dyDescent="0.25">
      <c r="A111" s="7">
        <v>1982002311</v>
      </c>
      <c r="B111" s="11" t="s">
        <v>463</v>
      </c>
      <c r="C111" s="9" t="s">
        <v>464</v>
      </c>
      <c r="D111" s="7" t="s">
        <v>286</v>
      </c>
      <c r="E111" s="9" t="s">
        <v>105</v>
      </c>
      <c r="F111" s="10">
        <v>5133</v>
      </c>
      <c r="G111" t="str">
        <f>VLOOKUP(A111,planos!$C$1:$F$1040,3,)</f>
        <v>ATIVO - EM EXTINÇÃO</v>
      </c>
      <c r="H111" t="str">
        <f>VLOOKUP(A111,planos!$C$1:$F$1040,4,)</f>
        <v>LC109</v>
      </c>
      <c r="I111" t="str">
        <f>VLOOKUP(E111,segmentação!$A$1:$M$261,12,)</f>
        <v>S1</v>
      </c>
      <c r="J111" t="e">
        <f>VLOOKUP(A111,'Bcos e Seg'!$C$1:$AC$262,11,)</f>
        <v>#N/A</v>
      </c>
    </row>
    <row r="112" spans="1:10" x14ac:dyDescent="0.25">
      <c r="A112" s="7">
        <v>1982002638</v>
      </c>
      <c r="B112" s="11" t="s">
        <v>465</v>
      </c>
      <c r="C112" s="9" t="s">
        <v>466</v>
      </c>
      <c r="D112" s="7" t="s">
        <v>286</v>
      </c>
      <c r="E112" s="9" t="s">
        <v>109</v>
      </c>
      <c r="F112" s="12">
        <v>0</v>
      </c>
      <c r="G112" t="e">
        <f>VLOOKUP(A112,planos!$C$1:$F$1040,3,)</f>
        <v>#N/A</v>
      </c>
      <c r="H112" t="e">
        <f>VLOOKUP(A112,planos!$C$1:$F$1040,4,)</f>
        <v>#N/A</v>
      </c>
      <c r="I112" t="str">
        <f>VLOOKUP(E112,segmentação!$A$1:$M$261,12,)</f>
        <v>S2</v>
      </c>
      <c r="J112" t="e">
        <f>VLOOKUP(A112,'Bcos e Seg'!$C$1:$AC$262,11,)</f>
        <v>#N/A</v>
      </c>
    </row>
    <row r="113" spans="1:10" x14ac:dyDescent="0.25">
      <c r="A113" s="7">
        <v>1982002719</v>
      </c>
      <c r="B113" s="11" t="s">
        <v>467</v>
      </c>
      <c r="C113" s="9" t="s">
        <v>468</v>
      </c>
      <c r="D113" s="7" t="s">
        <v>286</v>
      </c>
      <c r="E113" s="9" t="s">
        <v>109</v>
      </c>
      <c r="F113" s="12">
        <v>93</v>
      </c>
      <c r="G113" t="str">
        <f>VLOOKUP(A113,planos!$C$1:$F$1040,3,)</f>
        <v>ATIVO - EM EXTINÇÃO</v>
      </c>
      <c r="H113" t="str">
        <f>VLOOKUP(A113,planos!$C$1:$F$1040,4,)</f>
        <v>LC108/109</v>
      </c>
      <c r="I113" t="str">
        <f>VLOOKUP(E113,segmentação!$A$1:$M$261,12,)</f>
        <v>S2</v>
      </c>
      <c r="J113" t="e">
        <f>VLOOKUP(A113,'Bcos e Seg'!$C$1:$AC$262,11,)</f>
        <v>#N/A</v>
      </c>
    </row>
    <row r="114" spans="1:10" x14ac:dyDescent="0.25">
      <c r="A114" s="7">
        <v>1982002883</v>
      </c>
      <c r="B114" s="11" t="s">
        <v>469</v>
      </c>
      <c r="C114" s="9" t="s">
        <v>470</v>
      </c>
      <c r="D114" s="7" t="s">
        <v>286</v>
      </c>
      <c r="E114" s="9" t="s">
        <v>109</v>
      </c>
      <c r="F114" s="12">
        <v>614</v>
      </c>
      <c r="G114" t="str">
        <f>VLOOKUP(A114,planos!$C$1:$F$1040,3,)</f>
        <v>ATIVO - EM EXTINÇÃO</v>
      </c>
      <c r="H114" t="str">
        <f>VLOOKUP(A114,planos!$C$1:$F$1040,4,)</f>
        <v>LC108/109</v>
      </c>
      <c r="I114" t="str">
        <f>VLOOKUP(E114,segmentação!$A$1:$M$261,12,)</f>
        <v>S2</v>
      </c>
      <c r="J114" t="e">
        <f>VLOOKUP(A114,'Bcos e Seg'!$C$1:$AC$262,11,)</f>
        <v>#N/A</v>
      </c>
    </row>
    <row r="115" spans="1:10" x14ac:dyDescent="0.25">
      <c r="A115" s="7">
        <v>1982002956</v>
      </c>
      <c r="B115" s="11" t="s">
        <v>471</v>
      </c>
      <c r="C115" s="9" t="s">
        <v>288</v>
      </c>
      <c r="D115" s="7" t="s">
        <v>286</v>
      </c>
      <c r="E115" s="9" t="s">
        <v>194</v>
      </c>
      <c r="F115" s="10">
        <v>3502</v>
      </c>
      <c r="G115" t="str">
        <f>VLOOKUP(A115,planos!$C$1:$F$1040,3,)</f>
        <v>ATIVO - EM EXTINÇÃO</v>
      </c>
      <c r="H115" t="str">
        <f>VLOOKUP(A115,planos!$C$1:$F$1040,4,)</f>
        <v>LC109</v>
      </c>
      <c r="I115" t="str">
        <f>VLOOKUP(E115,segmentação!$A$1:$M$261,12,)</f>
        <v>S2</v>
      </c>
      <c r="J115" t="e">
        <f>VLOOKUP(A115,'Bcos e Seg'!$C$1:$AC$262,11,)</f>
        <v>#N/A</v>
      </c>
    </row>
    <row r="116" spans="1:10" x14ac:dyDescent="0.25">
      <c r="A116" s="7">
        <v>1982003065</v>
      </c>
      <c r="B116" s="11" t="s">
        <v>472</v>
      </c>
      <c r="C116" s="9" t="s">
        <v>188</v>
      </c>
      <c r="D116" s="7" t="s">
        <v>286</v>
      </c>
      <c r="E116" s="9" t="s">
        <v>188</v>
      </c>
      <c r="F116" s="10">
        <v>2901</v>
      </c>
      <c r="G116" t="str">
        <f>VLOOKUP(A116,planos!$C$1:$F$1040,3,)</f>
        <v>ATIVO - EM EXTINÇÃO</v>
      </c>
      <c r="H116" t="str">
        <f>VLOOKUP(A116,planos!$C$1:$F$1040,4,)</f>
        <v>LC109</v>
      </c>
      <c r="I116" t="str">
        <f>VLOOKUP(E116,segmentação!$A$1:$M$261,12,)</f>
        <v>S4</v>
      </c>
      <c r="J116" t="e">
        <f>VLOOKUP(A116,'Bcos e Seg'!$C$1:$AC$262,11,)</f>
        <v>#N/A</v>
      </c>
    </row>
    <row r="117" spans="1:10" x14ac:dyDescent="0.25">
      <c r="A117" s="7">
        <v>1982003138</v>
      </c>
      <c r="B117" s="11" t="s">
        <v>473</v>
      </c>
      <c r="C117" s="9" t="s">
        <v>473</v>
      </c>
      <c r="D117" s="7" t="s">
        <v>286</v>
      </c>
      <c r="E117" s="9" t="s">
        <v>153</v>
      </c>
      <c r="F117" s="12">
        <v>0</v>
      </c>
      <c r="G117" t="e">
        <f>VLOOKUP(A117,planos!$C$1:$F$1040,3,)</f>
        <v>#N/A</v>
      </c>
      <c r="H117" t="e">
        <f>VLOOKUP(A117,planos!$C$1:$F$1040,4,)</f>
        <v>#N/A</v>
      </c>
      <c r="I117" t="str">
        <f>VLOOKUP(E117,segmentação!$A$1:$M$261,12,)</f>
        <v>S2</v>
      </c>
      <c r="J117" t="e">
        <f>VLOOKUP(A117,'Bcos e Seg'!$C$1:$AC$262,11,)</f>
        <v>#N/A</v>
      </c>
    </row>
    <row r="118" spans="1:10" x14ac:dyDescent="0.25">
      <c r="A118" s="7">
        <v>1982003211</v>
      </c>
      <c r="B118" s="11" t="s">
        <v>474</v>
      </c>
      <c r="C118" s="9" t="s">
        <v>475</v>
      </c>
      <c r="D118" s="7" t="s">
        <v>286</v>
      </c>
      <c r="E118" s="9" t="s">
        <v>153</v>
      </c>
      <c r="F118" s="12">
        <v>250</v>
      </c>
      <c r="G118" t="e">
        <f>VLOOKUP(A118,planos!$C$1:$F$1040,3,)</f>
        <v>#N/A</v>
      </c>
      <c r="H118" t="e">
        <f>VLOOKUP(A118,planos!$C$1:$F$1040,4,)</f>
        <v>#N/A</v>
      </c>
      <c r="I118" t="str">
        <f>VLOOKUP(E118,segmentação!$A$1:$M$261,12,)</f>
        <v>S2</v>
      </c>
      <c r="J118" t="e">
        <f>VLOOKUP(A118,'Bcos e Seg'!$C$1:$AC$262,11,)</f>
        <v>#N/A</v>
      </c>
    </row>
    <row r="119" spans="1:10" x14ac:dyDescent="0.25">
      <c r="A119" s="7">
        <v>1983000183</v>
      </c>
      <c r="B119" s="11" t="s">
        <v>476</v>
      </c>
      <c r="C119" s="9" t="s">
        <v>477</v>
      </c>
      <c r="D119" s="7" t="s">
        <v>286</v>
      </c>
      <c r="E119" s="9" t="s">
        <v>179</v>
      </c>
      <c r="F119" s="10">
        <v>1298</v>
      </c>
      <c r="G119" t="str">
        <f>VLOOKUP(A119,planos!$C$1:$F$1040,3,)</f>
        <v>ATIVO - EM EXTINÇÃO</v>
      </c>
      <c r="H119" t="str">
        <f>VLOOKUP(A119,planos!$C$1:$F$1040,4,)</f>
        <v>LC108/109</v>
      </c>
      <c r="I119" t="str">
        <f>VLOOKUP(E119,segmentação!$A$1:$M$261,12,)</f>
        <v>S3</v>
      </c>
      <c r="J119" t="e">
        <f>VLOOKUP(A119,'Bcos e Seg'!$C$1:$AC$262,11,)</f>
        <v>#N/A</v>
      </c>
    </row>
    <row r="120" spans="1:10" x14ac:dyDescent="0.25">
      <c r="A120" s="7">
        <v>1983000256</v>
      </c>
      <c r="B120" s="11" t="s">
        <v>478</v>
      </c>
      <c r="C120" s="9" t="s">
        <v>74</v>
      </c>
      <c r="D120" s="7" t="s">
        <v>286</v>
      </c>
      <c r="E120" s="9" t="s">
        <v>74</v>
      </c>
      <c r="F120" s="10">
        <v>1514</v>
      </c>
      <c r="G120" t="str">
        <f>VLOOKUP(A120,planos!$C$1:$F$1040,3,)</f>
        <v>ATIVO - EM EXTINÇÃO</v>
      </c>
      <c r="H120" t="str">
        <f>VLOOKUP(A120,planos!$C$1:$F$1040,4,)</f>
        <v>LC109</v>
      </c>
      <c r="I120" t="str">
        <f>VLOOKUP(E120,segmentação!$A$1:$M$261,12,)</f>
        <v>S3</v>
      </c>
      <c r="J120" t="e">
        <f>VLOOKUP(A120,'Bcos e Seg'!$C$1:$AC$262,11,)</f>
        <v>#N/A</v>
      </c>
    </row>
    <row r="121" spans="1:10" x14ac:dyDescent="0.25">
      <c r="A121" s="7">
        <v>1983000329</v>
      </c>
      <c r="B121" s="11" t="s">
        <v>479</v>
      </c>
      <c r="C121" s="9" t="s">
        <v>480</v>
      </c>
      <c r="D121" s="7" t="s">
        <v>297</v>
      </c>
      <c r="E121" s="9" t="s">
        <v>153</v>
      </c>
      <c r="F121" s="12">
        <v>967</v>
      </c>
      <c r="G121" t="str">
        <f>VLOOKUP(A121,planos!$C$1:$F$1040,3,)</f>
        <v>ATIVO - EM FUNCIONAMENTO</v>
      </c>
      <c r="H121" t="str">
        <f>VLOOKUP(A121,planos!$C$1:$F$1040,4,)</f>
        <v>LC109</v>
      </c>
      <c r="I121" t="str">
        <f>VLOOKUP(E121,segmentação!$A$1:$M$261,12,)</f>
        <v>S2</v>
      </c>
      <c r="J121" t="e">
        <f>VLOOKUP(A121,'Bcos e Seg'!$C$1:$AC$262,11,)</f>
        <v>#N/A</v>
      </c>
    </row>
    <row r="122" spans="1:10" x14ac:dyDescent="0.25">
      <c r="A122" s="7">
        <v>1983000418</v>
      </c>
      <c r="B122" s="11" t="s">
        <v>481</v>
      </c>
      <c r="C122" s="9" t="s">
        <v>482</v>
      </c>
      <c r="D122" s="7" t="s">
        <v>286</v>
      </c>
      <c r="E122" s="9" t="s">
        <v>135</v>
      </c>
      <c r="F122" s="12">
        <v>717</v>
      </c>
      <c r="G122" t="str">
        <f>VLOOKUP(A122,planos!$C$1:$F$1040,3,)</f>
        <v>ATIVO - EM EXTINÇÃO</v>
      </c>
      <c r="H122" t="str">
        <f>VLOOKUP(A122,planos!$C$1:$F$1040,4,)</f>
        <v>LC109</v>
      </c>
      <c r="I122" t="str">
        <f>VLOOKUP(E122,segmentação!$A$1:$M$261,12,)</f>
        <v>S1</v>
      </c>
      <c r="J122" t="str">
        <f>VLOOKUP(A122,'Bcos e Seg'!$C$1:$AC$262,11,)</f>
        <v>ITAU UNIBANCO S.A.</v>
      </c>
    </row>
    <row r="123" spans="1:10" x14ac:dyDescent="0.25">
      <c r="A123" s="7">
        <v>1984000111</v>
      </c>
      <c r="B123" s="11" t="s">
        <v>483</v>
      </c>
      <c r="C123" s="9" t="s">
        <v>44</v>
      </c>
      <c r="D123" s="7" t="s">
        <v>286</v>
      </c>
      <c r="E123" s="9" t="s">
        <v>44</v>
      </c>
      <c r="F123" s="12">
        <v>622</v>
      </c>
      <c r="G123" t="str">
        <f>VLOOKUP(A123,planos!$C$1:$F$1040,3,)</f>
        <v>ATIVO - EM FUNCIONAMENTO</v>
      </c>
      <c r="H123" t="str">
        <f>VLOOKUP(A123,planos!$C$1:$F$1040,4,)</f>
        <v>LC108/109</v>
      </c>
      <c r="I123" t="str">
        <f>VLOOKUP(E123,segmentação!$A$1:$M$261,12,)</f>
        <v>S4</v>
      </c>
      <c r="J123" t="e">
        <f>VLOOKUP(A123,'Bcos e Seg'!$C$1:$AC$262,11,)</f>
        <v>#N/A</v>
      </c>
    </row>
    <row r="124" spans="1:10" x14ac:dyDescent="0.25">
      <c r="A124" s="7">
        <v>1984000292</v>
      </c>
      <c r="B124" s="11" t="s">
        <v>484</v>
      </c>
      <c r="C124" s="9" t="s">
        <v>485</v>
      </c>
      <c r="D124" s="7" t="s">
        <v>286</v>
      </c>
      <c r="E124" s="9" t="s">
        <v>44</v>
      </c>
      <c r="F124" s="10">
        <v>8284</v>
      </c>
      <c r="G124" t="str">
        <f>VLOOKUP(A124,planos!$C$1:$F$1040,3,)</f>
        <v>ATIVO - EM FUNCIONAMENTO</v>
      </c>
      <c r="H124" t="str">
        <f>VLOOKUP(A124,planos!$C$1:$F$1040,4,)</f>
        <v>LC108/109</v>
      </c>
      <c r="I124" t="str">
        <f>VLOOKUP(E124,segmentação!$A$1:$M$261,12,)</f>
        <v>S4</v>
      </c>
      <c r="J124" t="e">
        <f>VLOOKUP(A124,'Bcos e Seg'!$C$1:$AC$262,11,)</f>
        <v>#N/A</v>
      </c>
    </row>
    <row r="125" spans="1:10" x14ac:dyDescent="0.25">
      <c r="A125" s="7">
        <v>1984000365</v>
      </c>
      <c r="B125" s="11" t="s">
        <v>486</v>
      </c>
      <c r="C125" s="9" t="s">
        <v>486</v>
      </c>
      <c r="D125" s="7" t="s">
        <v>286</v>
      </c>
      <c r="E125" s="9" t="s">
        <v>452</v>
      </c>
      <c r="F125" s="12">
        <v>82</v>
      </c>
      <c r="G125" t="e">
        <f>VLOOKUP(A125,planos!$C$1:$F$1040,3,)</f>
        <v>#N/A</v>
      </c>
      <c r="H125" t="e">
        <f>VLOOKUP(A125,planos!$C$1:$F$1040,4,)</f>
        <v>#N/A</v>
      </c>
      <c r="I125" t="e">
        <f>VLOOKUP(E125,segmentação!$A$1:$M$261,12,)</f>
        <v>#N/A</v>
      </c>
      <c r="J125" t="e">
        <f>VLOOKUP(A125,'Bcos e Seg'!$C$1:$AC$262,11,)</f>
        <v>#N/A</v>
      </c>
    </row>
    <row r="126" spans="1:10" x14ac:dyDescent="0.25">
      <c r="A126" s="7">
        <v>1984000438</v>
      </c>
      <c r="B126" s="11" t="s">
        <v>291</v>
      </c>
      <c r="C126" s="9" t="s">
        <v>306</v>
      </c>
      <c r="D126" s="7" t="s">
        <v>286</v>
      </c>
      <c r="E126" s="9" t="s">
        <v>46</v>
      </c>
      <c r="F126" s="12">
        <v>42</v>
      </c>
      <c r="G126" t="str">
        <f>VLOOKUP(A126,planos!$C$1:$F$1040,3,)</f>
        <v>ATIVO - EM EXTINÇÃO</v>
      </c>
      <c r="H126" t="str">
        <f>VLOOKUP(A126,planos!$C$1:$F$1040,4,)</f>
        <v>LC109</v>
      </c>
      <c r="I126" t="e">
        <f>VLOOKUP(E126,segmentação!$A$1:$M$261,12,)</f>
        <v>#N/A</v>
      </c>
      <c r="J126" t="str">
        <f>VLOOKUP(A126,'Bcos e Seg'!$C$1:$AC$262,11,)</f>
        <v>BANCO BRADESCO SA</v>
      </c>
    </row>
    <row r="127" spans="1:10" x14ac:dyDescent="0.25">
      <c r="A127" s="7">
        <v>1984000683</v>
      </c>
      <c r="B127" s="11" t="s">
        <v>487</v>
      </c>
      <c r="C127" s="9" t="s">
        <v>138</v>
      </c>
      <c r="D127" s="7" t="s">
        <v>286</v>
      </c>
      <c r="E127" s="9" t="s">
        <v>138</v>
      </c>
      <c r="F127" s="10">
        <v>22219</v>
      </c>
      <c r="G127" t="str">
        <f>VLOOKUP(A127,planos!$C$1:$F$1040,3,)</f>
        <v>ATIVO - EM FUNCIONAMENTO</v>
      </c>
      <c r="H127" t="str">
        <f>VLOOKUP(A127,planos!$C$1:$F$1040,4,)</f>
        <v>LC109</v>
      </c>
      <c r="I127" t="str">
        <f>VLOOKUP(E127,segmentação!$A$1:$M$261,12,)</f>
        <v>S3</v>
      </c>
      <c r="J127" t="e">
        <f>VLOOKUP(A127,'Bcos e Seg'!$C$1:$AC$262,11,)</f>
        <v>#N/A</v>
      </c>
    </row>
    <row r="128" spans="1:10" x14ac:dyDescent="0.25">
      <c r="A128" s="7">
        <v>1984000918</v>
      </c>
      <c r="B128" s="11" t="s">
        <v>488</v>
      </c>
      <c r="C128" s="9" t="s">
        <v>414</v>
      </c>
      <c r="D128" s="7" t="s">
        <v>297</v>
      </c>
      <c r="E128" s="9" t="s">
        <v>215</v>
      </c>
      <c r="F128" s="10">
        <v>6890</v>
      </c>
      <c r="G128" t="str">
        <f>VLOOKUP(A128,planos!$C$1:$F$1040,3,)</f>
        <v>ATIVO - EM FUNCIONAMENTO</v>
      </c>
      <c r="H128" t="str">
        <f>VLOOKUP(A128,planos!$C$1:$F$1040,4,)</f>
        <v>LC109</v>
      </c>
      <c r="I128" t="str">
        <f>VLOOKUP(E128,segmentação!$A$1:$M$261,12,)</f>
        <v>S4</v>
      </c>
      <c r="J128" t="e">
        <f>VLOOKUP(A128,'Bcos e Seg'!$C$1:$AC$262,11,)</f>
        <v>#N/A</v>
      </c>
    </row>
    <row r="129" spans="1:10" x14ac:dyDescent="0.25">
      <c r="A129" s="7">
        <v>1984001019</v>
      </c>
      <c r="B129" s="11" t="s">
        <v>489</v>
      </c>
      <c r="C129" s="9" t="s">
        <v>490</v>
      </c>
      <c r="D129" s="7" t="s">
        <v>286</v>
      </c>
      <c r="E129" s="9" t="s">
        <v>135</v>
      </c>
      <c r="F129" s="10">
        <v>1900</v>
      </c>
      <c r="G129" t="str">
        <f>VLOOKUP(A129,planos!$C$1:$F$1040,3,)</f>
        <v>ATIVO - EM EXTINÇÃO</v>
      </c>
      <c r="H129" t="str">
        <f>VLOOKUP(A129,planos!$C$1:$F$1040,4,)</f>
        <v>LC109</v>
      </c>
      <c r="I129" t="str">
        <f>VLOOKUP(E129,segmentação!$A$1:$M$261,12,)</f>
        <v>S1</v>
      </c>
      <c r="J129" t="str">
        <f>VLOOKUP(A129,'Bcos e Seg'!$C$1:$AC$262,11,)</f>
        <v>ITAU UNIBANCO S.A.</v>
      </c>
    </row>
    <row r="130" spans="1:10" x14ac:dyDescent="0.25">
      <c r="A130" s="7">
        <v>1984001183</v>
      </c>
      <c r="B130" s="11" t="s">
        <v>414</v>
      </c>
      <c r="C130" s="9" t="s">
        <v>491</v>
      </c>
      <c r="D130" s="7" t="s">
        <v>352</v>
      </c>
      <c r="E130" s="9" t="s">
        <v>277</v>
      </c>
      <c r="F130" s="10">
        <v>19390</v>
      </c>
      <c r="G130" t="str">
        <f>VLOOKUP(A130,planos!$C$1:$F$1040,3,)</f>
        <v>ATIVO - EM FUNCIONAMENTO</v>
      </c>
      <c r="H130" t="str">
        <f>VLOOKUP(A130,planos!$C$1:$F$1040,4,)</f>
        <v>LC109</v>
      </c>
      <c r="I130" t="str">
        <f>VLOOKUP(E130,segmentação!$A$1:$M$261,12,)</f>
        <v>S2</v>
      </c>
      <c r="J130" t="e">
        <f>VLOOKUP(A130,'Bcos e Seg'!$C$1:$AC$262,11,)</f>
        <v>#N/A</v>
      </c>
    </row>
    <row r="131" spans="1:10" x14ac:dyDescent="0.25">
      <c r="A131" s="7">
        <v>1985000156</v>
      </c>
      <c r="B131" s="11" t="s">
        <v>492</v>
      </c>
      <c r="C131" s="9" t="s">
        <v>493</v>
      </c>
      <c r="D131" s="7" t="s">
        <v>286</v>
      </c>
      <c r="E131" s="9" t="s">
        <v>236</v>
      </c>
      <c r="F131" s="12">
        <v>486</v>
      </c>
      <c r="G131" t="str">
        <f>VLOOKUP(A131,planos!$C$1:$F$1040,3,)</f>
        <v>ATIVO - EM EXTINÇÃO</v>
      </c>
      <c r="H131" t="str">
        <f>VLOOKUP(A131,planos!$C$1:$F$1040,4,)</f>
        <v>LC109</v>
      </c>
      <c r="I131" t="str">
        <f>VLOOKUP(E131,segmentação!$A$1:$M$261,12,)</f>
        <v>S3</v>
      </c>
      <c r="J131" t="e">
        <f>VLOOKUP(A131,'Bcos e Seg'!$C$1:$AC$262,11,)</f>
        <v>#N/A</v>
      </c>
    </row>
    <row r="132" spans="1:10" x14ac:dyDescent="0.25">
      <c r="A132" s="7">
        <v>1985000229</v>
      </c>
      <c r="B132" s="11" t="s">
        <v>494</v>
      </c>
      <c r="C132" s="9" t="s">
        <v>495</v>
      </c>
      <c r="D132" s="7" t="s">
        <v>286</v>
      </c>
      <c r="E132" s="9" t="s">
        <v>253</v>
      </c>
      <c r="F132" s="12">
        <v>105</v>
      </c>
      <c r="G132" t="str">
        <f>VLOOKUP(A132,planos!$C$1:$F$1040,3,)</f>
        <v>ATIVO - EM EXTINÇÃO</v>
      </c>
      <c r="H132" t="str">
        <f>VLOOKUP(A132,planos!$C$1:$F$1040,4,)</f>
        <v>LC109</v>
      </c>
      <c r="I132" t="str">
        <f>VLOOKUP(E132,segmentação!$A$1:$M$261,12,)</f>
        <v>S4</v>
      </c>
      <c r="J132" t="e">
        <f>VLOOKUP(A132,'Bcos e Seg'!$C$1:$AC$262,11,)</f>
        <v>#N/A</v>
      </c>
    </row>
    <row r="133" spans="1:10" x14ac:dyDescent="0.25">
      <c r="A133" s="7">
        <v>1985000318</v>
      </c>
      <c r="B133" s="11" t="s">
        <v>496</v>
      </c>
      <c r="C133" s="9" t="s">
        <v>497</v>
      </c>
      <c r="D133" s="7" t="s">
        <v>286</v>
      </c>
      <c r="E133" s="9" t="s">
        <v>498</v>
      </c>
      <c r="F133" s="12">
        <v>0</v>
      </c>
      <c r="G133" t="e">
        <f>VLOOKUP(A133,planos!$C$1:$F$1040,3,)</f>
        <v>#N/A</v>
      </c>
      <c r="H133" t="e">
        <f>VLOOKUP(A133,planos!$C$1:$F$1040,4,)</f>
        <v>#N/A</v>
      </c>
      <c r="I133" t="e">
        <f>VLOOKUP(E133,segmentação!$A$1:$M$261,12,)</f>
        <v>#N/A</v>
      </c>
      <c r="J133" t="e">
        <f>VLOOKUP(A133,'Bcos e Seg'!$C$1:$AC$262,11,)</f>
        <v>#N/A</v>
      </c>
    </row>
    <row r="134" spans="1:10" x14ac:dyDescent="0.25">
      <c r="A134" s="7">
        <v>1985000474</v>
      </c>
      <c r="B134" s="11" t="s">
        <v>499</v>
      </c>
      <c r="C134" s="9" t="s">
        <v>500</v>
      </c>
      <c r="D134" s="7" t="s">
        <v>286</v>
      </c>
      <c r="E134" s="9" t="s">
        <v>82</v>
      </c>
      <c r="F134" s="10">
        <v>2190</v>
      </c>
      <c r="G134" t="str">
        <f>VLOOKUP(A134,planos!$C$1:$F$1040,3,)</f>
        <v>ATIVO - EM FUNCIONAMENTO</v>
      </c>
      <c r="H134" t="str">
        <f>VLOOKUP(A134,planos!$C$1:$F$1040,4,)</f>
        <v>LC109</v>
      </c>
      <c r="I134" t="str">
        <f>VLOOKUP(E134,segmentação!$A$1:$M$261,12,)</f>
        <v>S3</v>
      </c>
      <c r="J134" t="e">
        <f>VLOOKUP(A134,'Bcos e Seg'!$C$1:$AC$262,11,)</f>
        <v>#N/A</v>
      </c>
    </row>
    <row r="135" spans="1:10" x14ac:dyDescent="0.25">
      <c r="A135" s="7">
        <v>1985000547</v>
      </c>
      <c r="B135" s="11" t="s">
        <v>501</v>
      </c>
      <c r="C135" s="9" t="s">
        <v>502</v>
      </c>
      <c r="D135" s="7" t="s">
        <v>297</v>
      </c>
      <c r="E135" s="9" t="s">
        <v>7</v>
      </c>
      <c r="F135" s="10">
        <v>2774</v>
      </c>
      <c r="G135" t="str">
        <f>VLOOKUP(A135,planos!$C$1:$F$1040,3,)</f>
        <v>ATIVO - EM TRANSFERÊNCIA DE GERENCIAMENTO</v>
      </c>
      <c r="H135" t="str">
        <f>VLOOKUP(A135,planos!$C$1:$F$1040,4,)</f>
        <v>LC109</v>
      </c>
      <c r="I135" t="str">
        <f>VLOOKUP(E135,segmentação!$A$1:$M$261,12,)</f>
        <v>S3</v>
      </c>
      <c r="J135" t="e">
        <f>VLOOKUP(A135,'Bcos e Seg'!$C$1:$AC$262,11,)</f>
        <v>#N/A</v>
      </c>
    </row>
    <row r="136" spans="1:10" x14ac:dyDescent="0.25">
      <c r="A136" s="7">
        <v>1985000792</v>
      </c>
      <c r="B136" s="11" t="s">
        <v>503</v>
      </c>
      <c r="C136" s="9" t="s">
        <v>504</v>
      </c>
      <c r="D136" s="7" t="s">
        <v>286</v>
      </c>
      <c r="E136" s="9" t="s">
        <v>232</v>
      </c>
      <c r="F136" s="10">
        <v>5431</v>
      </c>
      <c r="G136" t="str">
        <f>VLOOKUP(A136,planos!$C$1:$F$1040,3,)</f>
        <v>ATIVO - EM EXTINÇÃO</v>
      </c>
      <c r="H136" t="str">
        <f>VLOOKUP(A136,planos!$C$1:$F$1040,4,)</f>
        <v>LC108/109</v>
      </c>
      <c r="I136" t="str">
        <f>VLOOKUP(E136,segmentação!$A$1:$M$261,12,)</f>
        <v>S2</v>
      </c>
      <c r="J136" t="str">
        <f>VLOOKUP(A136,'Bcos e Seg'!$C$1:$AC$262,11,)</f>
        <v>BRB BANCO DE BRASILIA SA</v>
      </c>
    </row>
    <row r="137" spans="1:10" x14ac:dyDescent="0.25">
      <c r="A137" s="7">
        <v>1985000865</v>
      </c>
      <c r="B137" s="11" t="s">
        <v>505</v>
      </c>
      <c r="C137" s="9" t="s">
        <v>506</v>
      </c>
      <c r="D137" s="7" t="s">
        <v>286</v>
      </c>
      <c r="E137" s="9" t="s">
        <v>20</v>
      </c>
      <c r="F137" s="12">
        <v>0</v>
      </c>
      <c r="G137" t="e">
        <f>VLOOKUP(A137,planos!$C$1:$F$1040,3,)</f>
        <v>#N/A</v>
      </c>
      <c r="H137" t="e">
        <f>VLOOKUP(A137,planos!$C$1:$F$1040,4,)</f>
        <v>#N/A</v>
      </c>
      <c r="I137" t="str">
        <f>VLOOKUP(E137,segmentação!$A$1:$M$261,12,)</f>
        <v>S4</v>
      </c>
      <c r="J137" t="e">
        <f>VLOOKUP(A137,'Bcos e Seg'!$C$1:$AC$262,11,)</f>
        <v>#N/A</v>
      </c>
    </row>
    <row r="138" spans="1:10" x14ac:dyDescent="0.25">
      <c r="A138" s="7">
        <v>1985000938</v>
      </c>
      <c r="B138" s="11" t="s">
        <v>507</v>
      </c>
      <c r="C138" s="9" t="s">
        <v>212</v>
      </c>
      <c r="D138" s="7" t="s">
        <v>297</v>
      </c>
      <c r="E138" s="9" t="s">
        <v>212</v>
      </c>
      <c r="F138" s="10">
        <v>9301</v>
      </c>
      <c r="G138" t="str">
        <f>VLOOKUP(A138,planos!$C$1:$F$1040,3,)</f>
        <v>ATIVO - EM FUNCIONAMENTO</v>
      </c>
      <c r="H138" t="str">
        <f>VLOOKUP(A138,planos!$C$1:$F$1040,4,)</f>
        <v>LC109</v>
      </c>
      <c r="I138" t="str">
        <f>VLOOKUP(E138,segmentação!$A$1:$M$261,12,)</f>
        <v>S3</v>
      </c>
      <c r="J138" t="e">
        <f>VLOOKUP(A138,'Bcos e Seg'!$C$1:$AC$262,11,)</f>
        <v>#N/A</v>
      </c>
    </row>
    <row r="139" spans="1:10" x14ac:dyDescent="0.25">
      <c r="A139" s="7">
        <v>1985001047</v>
      </c>
      <c r="B139" s="11" t="s">
        <v>508</v>
      </c>
      <c r="C139" s="9" t="s">
        <v>332</v>
      </c>
      <c r="D139" s="7" t="s">
        <v>352</v>
      </c>
      <c r="E139" s="9" t="s">
        <v>203</v>
      </c>
      <c r="F139" s="10">
        <v>43106</v>
      </c>
      <c r="G139" t="str">
        <f>VLOOKUP(A139,planos!$C$1:$F$1040,3,)</f>
        <v>ATIVO - EM FUNCIONAMENTO</v>
      </c>
      <c r="H139" t="str">
        <f>VLOOKUP(A139,planos!$C$1:$F$1040,4,)</f>
        <v>LC109</v>
      </c>
      <c r="I139" t="str">
        <f>VLOOKUP(E139,segmentação!$A$1:$M$261,12,)</f>
        <v>S3</v>
      </c>
      <c r="J139" t="e">
        <f>VLOOKUP(A139,'Bcos e Seg'!$C$1:$AC$262,11,)</f>
        <v>#N/A</v>
      </c>
    </row>
    <row r="140" spans="1:10" x14ac:dyDescent="0.25">
      <c r="A140" s="7">
        <v>1985001111</v>
      </c>
      <c r="B140" s="11" t="s">
        <v>509</v>
      </c>
      <c r="C140" s="9" t="s">
        <v>510</v>
      </c>
      <c r="D140" s="7" t="s">
        <v>286</v>
      </c>
      <c r="E140" s="9" t="s">
        <v>181</v>
      </c>
      <c r="F140" s="12">
        <v>344</v>
      </c>
      <c r="G140" t="str">
        <f>VLOOKUP(A140,planos!$C$1:$F$1040,3,)</f>
        <v>ATIVO - EM FUNCIONAMENTO</v>
      </c>
      <c r="H140" t="str">
        <f>VLOOKUP(A140,planos!$C$1:$F$1040,4,)</f>
        <v>LC108/109</v>
      </c>
      <c r="I140" t="str">
        <f>VLOOKUP(E140,segmentação!$A$1:$M$261,12,)</f>
        <v>S4</v>
      </c>
      <c r="J140" t="str">
        <f>VLOOKUP(A140,'Bcos e Seg'!$C$1:$AC$262,11,)</f>
        <v>BANCO DO ESTADO DO PIAUI S/A</v>
      </c>
    </row>
    <row r="141" spans="1:10" x14ac:dyDescent="0.25">
      <c r="A141" s="7">
        <v>1985001292</v>
      </c>
      <c r="B141" s="11" t="s">
        <v>511</v>
      </c>
      <c r="C141" s="9" t="s">
        <v>512</v>
      </c>
      <c r="D141" s="7" t="s">
        <v>286</v>
      </c>
      <c r="E141" s="9" t="s">
        <v>257</v>
      </c>
      <c r="F141" s="12">
        <v>64</v>
      </c>
      <c r="G141" t="str">
        <f>VLOOKUP(A141,planos!$C$1:$F$1040,3,)</f>
        <v>ATIVO - EM EXTINÇÃO</v>
      </c>
      <c r="H141" t="str">
        <f>VLOOKUP(A141,planos!$C$1:$F$1040,4,)</f>
        <v>LC109</v>
      </c>
      <c r="I141" t="str">
        <f>VLOOKUP(E141,segmentação!$A$1:$M$261,12,)</f>
        <v>S4</v>
      </c>
      <c r="J141" t="e">
        <f>VLOOKUP(A141,'Bcos e Seg'!$C$1:$AC$262,11,)</f>
        <v>#N/A</v>
      </c>
    </row>
    <row r="142" spans="1:10" x14ac:dyDescent="0.25">
      <c r="A142" s="7">
        <v>1985001365</v>
      </c>
      <c r="B142" s="11" t="s">
        <v>513</v>
      </c>
      <c r="C142" s="9" t="s">
        <v>514</v>
      </c>
      <c r="D142" s="7" t="s">
        <v>286</v>
      </c>
      <c r="E142" s="9" t="s">
        <v>257</v>
      </c>
      <c r="F142" s="12">
        <v>168</v>
      </c>
      <c r="G142" t="str">
        <f>VLOOKUP(A142,planos!$C$1:$F$1040,3,)</f>
        <v>ATIVO - EM EXTINÇÃO</v>
      </c>
      <c r="H142" t="str">
        <f>VLOOKUP(A142,planos!$C$1:$F$1040,4,)</f>
        <v>LC109</v>
      </c>
      <c r="I142" t="str">
        <f>VLOOKUP(E142,segmentação!$A$1:$M$261,12,)</f>
        <v>S4</v>
      </c>
      <c r="J142" t="e">
        <f>VLOOKUP(A142,'Bcos e Seg'!$C$1:$AC$262,11,)</f>
        <v>#N/A</v>
      </c>
    </row>
    <row r="143" spans="1:10" x14ac:dyDescent="0.25">
      <c r="A143" s="7">
        <v>1985001438</v>
      </c>
      <c r="B143" s="11" t="s">
        <v>515</v>
      </c>
      <c r="C143" s="9" t="s">
        <v>288</v>
      </c>
      <c r="D143" s="7" t="s">
        <v>286</v>
      </c>
      <c r="E143" s="9" t="s">
        <v>89</v>
      </c>
      <c r="F143" s="12">
        <v>446</v>
      </c>
      <c r="G143" t="str">
        <f>VLOOKUP(A143,planos!$C$1:$F$1040,3,)</f>
        <v>ATIVO - EM EXTINÇÃO</v>
      </c>
      <c r="H143" t="str">
        <f>VLOOKUP(A143,planos!$C$1:$F$1040,4,)</f>
        <v>LC108/109</v>
      </c>
      <c r="I143" t="str">
        <f>VLOOKUP(E143,segmentação!$A$1:$M$261,12,)</f>
        <v>S4</v>
      </c>
      <c r="J143" t="e">
        <f>VLOOKUP(A143,'Bcos e Seg'!$C$1:$AC$262,11,)</f>
        <v>#N/A</v>
      </c>
    </row>
    <row r="144" spans="1:10" x14ac:dyDescent="0.25">
      <c r="A144" s="7">
        <v>1985001519</v>
      </c>
      <c r="B144" s="11" t="s">
        <v>516</v>
      </c>
      <c r="C144" s="9" t="s">
        <v>517</v>
      </c>
      <c r="D144" s="7" t="s">
        <v>286</v>
      </c>
      <c r="E144" s="9" t="s">
        <v>61</v>
      </c>
      <c r="F144" s="10">
        <v>8449</v>
      </c>
      <c r="G144" t="str">
        <f>VLOOKUP(A144,planos!$C$1:$F$1040,3,)</f>
        <v>ATIVO - EM CISÃO COM MANUTENÇÃO DO CNPB / ORIGEM</v>
      </c>
      <c r="H144" t="str">
        <f>VLOOKUP(A144,planos!$C$1:$F$1040,4,)</f>
        <v>LC109</v>
      </c>
      <c r="I144" t="str">
        <f>VLOOKUP(E144,segmentação!$A$1:$M$261,12,)</f>
        <v>S3</v>
      </c>
      <c r="J144" t="str">
        <f>VLOOKUP(A144,'Bcos e Seg'!$C$1:$AC$262,11,)</f>
        <v>ITAU SEGUROS S/A</v>
      </c>
    </row>
    <row r="145" spans="1:10" x14ac:dyDescent="0.25">
      <c r="A145" s="7">
        <v>1985001683</v>
      </c>
      <c r="B145" s="11" t="s">
        <v>518</v>
      </c>
      <c r="C145" s="9" t="s">
        <v>519</v>
      </c>
      <c r="D145" s="7" t="s">
        <v>297</v>
      </c>
      <c r="E145" s="9" t="s">
        <v>61</v>
      </c>
      <c r="F145" s="10">
        <v>4206</v>
      </c>
      <c r="G145" t="str">
        <f>VLOOKUP(A145,planos!$C$1:$F$1040,3,)</f>
        <v>ATIVO - EM CISÃO COM MANUTENÇÃO DO CNPB / ORIGEM</v>
      </c>
      <c r="H145" t="str">
        <f>VLOOKUP(A145,planos!$C$1:$F$1040,4,)</f>
        <v>LC109</v>
      </c>
      <c r="I145" t="str">
        <f>VLOOKUP(E145,segmentação!$A$1:$M$261,12,)</f>
        <v>S3</v>
      </c>
      <c r="J145" t="str">
        <f>VLOOKUP(A145,'Bcos e Seg'!$C$1:$AC$262,11,)</f>
        <v>ITAU SEGUROS S/A</v>
      </c>
    </row>
    <row r="146" spans="1:10" x14ac:dyDescent="0.25">
      <c r="A146" s="7">
        <v>1986000192</v>
      </c>
      <c r="B146" s="11" t="s">
        <v>520</v>
      </c>
      <c r="C146" s="9" t="s">
        <v>15</v>
      </c>
      <c r="D146" s="7" t="s">
        <v>286</v>
      </c>
      <c r="E146" s="9" t="s">
        <v>82</v>
      </c>
      <c r="F146" s="12">
        <v>937</v>
      </c>
      <c r="G146" t="str">
        <f>VLOOKUP(A146,planos!$C$1:$F$1040,3,)</f>
        <v>ATIVO - EM EXTINÇÃO</v>
      </c>
      <c r="H146" t="str">
        <f>VLOOKUP(A146,planos!$C$1:$F$1040,4,)</f>
        <v>LC109</v>
      </c>
      <c r="I146" t="str">
        <f>VLOOKUP(E146,segmentação!$A$1:$M$261,12,)</f>
        <v>S3</v>
      </c>
      <c r="J146" t="e">
        <f>VLOOKUP(A146,'Bcos e Seg'!$C$1:$AC$262,11,)</f>
        <v>#N/A</v>
      </c>
    </row>
    <row r="147" spans="1:10" x14ac:dyDescent="0.25">
      <c r="A147" s="7">
        <v>1986000265</v>
      </c>
      <c r="B147" s="11" t="s">
        <v>521</v>
      </c>
      <c r="C147" s="9" t="s">
        <v>406</v>
      </c>
      <c r="D147" s="7" t="s">
        <v>286</v>
      </c>
      <c r="E147" s="9" t="s">
        <v>30</v>
      </c>
      <c r="F147" s="10">
        <v>1822</v>
      </c>
      <c r="G147" t="str">
        <f>VLOOKUP(A147,planos!$C$1:$F$1040,3,)</f>
        <v>ATIVO - EM TRANSFERÊNCIA DE GERENCIAMENTO</v>
      </c>
      <c r="H147" t="str">
        <f>VLOOKUP(A147,planos!$C$1:$F$1040,4,)</f>
        <v>LC109</v>
      </c>
      <c r="I147" t="str">
        <f>VLOOKUP(E147,segmentação!$A$1:$M$261,12,)</f>
        <v>S3</v>
      </c>
      <c r="J147" t="str">
        <f>VLOOKUP(A147,'Bcos e Seg'!$C$1:$AC$262,11,)</f>
        <v>BANEB CORRETORA DE SEGUROS SA</v>
      </c>
    </row>
    <row r="148" spans="1:10" x14ac:dyDescent="0.25">
      <c r="A148" s="7">
        <v>1986000338</v>
      </c>
      <c r="B148" s="11" t="s">
        <v>522</v>
      </c>
      <c r="C148" s="9" t="s">
        <v>523</v>
      </c>
      <c r="D148" s="7" t="s">
        <v>286</v>
      </c>
      <c r="E148" s="9" t="s">
        <v>130</v>
      </c>
      <c r="F148" s="12">
        <v>255</v>
      </c>
      <c r="G148" t="str">
        <f>VLOOKUP(A148,planos!$C$1:$F$1040,3,)</f>
        <v>ATIVO - EM EXTINÇÃO</v>
      </c>
      <c r="H148" t="str">
        <f>VLOOKUP(A148,planos!$C$1:$F$1040,4,)</f>
        <v>LC109</v>
      </c>
      <c r="I148" t="str">
        <f>VLOOKUP(E148,segmentação!$A$1:$M$261,12,)</f>
        <v>S4</v>
      </c>
      <c r="J148" t="e">
        <f>VLOOKUP(A148,'Bcos e Seg'!$C$1:$AC$262,11,)</f>
        <v>#N/A</v>
      </c>
    </row>
    <row r="149" spans="1:10" x14ac:dyDescent="0.25">
      <c r="A149" s="7">
        <v>1986000419</v>
      </c>
      <c r="B149" s="11" t="s">
        <v>524</v>
      </c>
      <c r="C149" s="9" t="s">
        <v>525</v>
      </c>
      <c r="D149" s="7" t="s">
        <v>286</v>
      </c>
      <c r="E149" s="9" t="s">
        <v>80</v>
      </c>
      <c r="F149" s="12">
        <v>308</v>
      </c>
      <c r="G149" t="str">
        <f>VLOOKUP(A149,planos!$C$1:$F$1040,3,)</f>
        <v>ATIVO - EM EXTINÇÃO</v>
      </c>
      <c r="H149" t="str">
        <f>VLOOKUP(A149,planos!$C$1:$F$1040,4,)</f>
        <v>LC109</v>
      </c>
      <c r="I149" t="str">
        <f>VLOOKUP(E149,segmentação!$A$1:$M$261,12,)</f>
        <v>S3</v>
      </c>
      <c r="J149" t="e">
        <f>VLOOKUP(A149,'Bcos e Seg'!$C$1:$AC$262,11,)</f>
        <v>#N/A</v>
      </c>
    </row>
    <row r="150" spans="1:10" x14ac:dyDescent="0.25">
      <c r="A150" s="7">
        <v>1986000583</v>
      </c>
      <c r="B150" s="11" t="s">
        <v>526</v>
      </c>
      <c r="C150" s="9" t="s">
        <v>527</v>
      </c>
      <c r="D150" s="7" t="s">
        <v>352</v>
      </c>
      <c r="E150" s="9" t="s">
        <v>268</v>
      </c>
      <c r="F150" s="12">
        <v>964</v>
      </c>
      <c r="G150" t="str">
        <f>VLOOKUP(A150,planos!$C$1:$F$1040,3,)</f>
        <v>ATIVO - EM FUNCIONAMENTO</v>
      </c>
      <c r="H150" t="str">
        <f>VLOOKUP(A150,planos!$C$1:$F$1040,4,)</f>
        <v>LC109</v>
      </c>
      <c r="I150" t="str">
        <f>VLOOKUP(E150,segmentação!$A$1:$M$261,12,)</f>
        <v>S4</v>
      </c>
      <c r="J150" t="e">
        <f>VLOOKUP(A150,'Bcos e Seg'!$C$1:$AC$262,11,)</f>
        <v>#N/A</v>
      </c>
    </row>
    <row r="151" spans="1:10" x14ac:dyDescent="0.25">
      <c r="A151" s="7">
        <v>1986000656</v>
      </c>
      <c r="B151" s="11" t="s">
        <v>528</v>
      </c>
      <c r="C151" s="9" t="s">
        <v>121</v>
      </c>
      <c r="D151" s="7" t="s">
        <v>286</v>
      </c>
      <c r="E151" s="9" t="s">
        <v>121</v>
      </c>
      <c r="F151" s="10">
        <v>1423</v>
      </c>
      <c r="G151" t="str">
        <f>VLOOKUP(A151,planos!$C$1:$F$1040,3,)</f>
        <v>ATIVO - EM EXTINÇÃO</v>
      </c>
      <c r="H151" t="str">
        <f>VLOOKUP(A151,planos!$C$1:$F$1040,4,)</f>
        <v>LC109</v>
      </c>
      <c r="I151" t="str">
        <f>VLOOKUP(E151,segmentação!$A$1:$M$261,12,)</f>
        <v>S4</v>
      </c>
      <c r="J151" t="e">
        <f>VLOOKUP(A151,'Bcos e Seg'!$C$1:$AC$262,11,)</f>
        <v>#N/A</v>
      </c>
    </row>
    <row r="152" spans="1:10" x14ac:dyDescent="0.25">
      <c r="A152" s="7">
        <v>1986000729</v>
      </c>
      <c r="B152" s="11" t="s">
        <v>529</v>
      </c>
      <c r="C152" s="9" t="s">
        <v>195</v>
      </c>
      <c r="D152" s="7" t="s">
        <v>352</v>
      </c>
      <c r="E152" s="9" t="s">
        <v>195</v>
      </c>
      <c r="F152" s="10">
        <v>18145</v>
      </c>
      <c r="G152" t="str">
        <f>VLOOKUP(A152,planos!$C$1:$F$1040,3,)</f>
        <v>ATIVO - EM FUNCIONAMENTO</v>
      </c>
      <c r="H152" t="str">
        <f>VLOOKUP(A152,planos!$C$1:$F$1040,4,)</f>
        <v>LC109</v>
      </c>
      <c r="I152" t="str">
        <f>VLOOKUP(E152,segmentação!$A$1:$M$261,12,)</f>
        <v>S3</v>
      </c>
      <c r="J152" t="e">
        <f>VLOOKUP(A152,'Bcos e Seg'!$C$1:$AC$262,11,)</f>
        <v>#N/A</v>
      </c>
    </row>
    <row r="153" spans="1:10" x14ac:dyDescent="0.25">
      <c r="A153" s="7">
        <v>1986000818</v>
      </c>
      <c r="B153" s="11" t="s">
        <v>530</v>
      </c>
      <c r="C153" s="9" t="s">
        <v>530</v>
      </c>
      <c r="D153" s="7" t="s">
        <v>352</v>
      </c>
      <c r="E153" s="9" t="s">
        <v>31</v>
      </c>
      <c r="F153" s="10">
        <v>8338</v>
      </c>
      <c r="G153" t="str">
        <f>VLOOKUP(A153,planos!$C$1:$F$1040,3,)</f>
        <v>ATIVO - EM FUNCIONAMENTO</v>
      </c>
      <c r="H153" t="str">
        <f>VLOOKUP(A153,planos!$C$1:$F$1040,4,)</f>
        <v>LC109</v>
      </c>
      <c r="I153" t="str">
        <f>VLOOKUP(E153,segmentação!$A$1:$M$261,12,)</f>
        <v>S3</v>
      </c>
      <c r="J153" t="e">
        <f>VLOOKUP(A153,'Bcos e Seg'!$C$1:$AC$262,11,)</f>
        <v>#N/A</v>
      </c>
    </row>
    <row r="154" spans="1:10" x14ac:dyDescent="0.25">
      <c r="A154" s="7">
        <v>1987000129</v>
      </c>
      <c r="B154" s="11" t="s">
        <v>531</v>
      </c>
      <c r="C154" s="9" t="s">
        <v>532</v>
      </c>
      <c r="D154" s="7" t="s">
        <v>286</v>
      </c>
      <c r="E154" s="9" t="s">
        <v>28</v>
      </c>
      <c r="F154" s="12">
        <v>714</v>
      </c>
      <c r="G154" t="str">
        <f>VLOOKUP(A154,planos!$C$1:$F$1040,3,)</f>
        <v>ATIVO - EM EXTINÇÃO</v>
      </c>
      <c r="H154" t="str">
        <f>VLOOKUP(A154,planos!$C$1:$F$1040,4,)</f>
        <v>LC109</v>
      </c>
      <c r="I154" t="str">
        <f>VLOOKUP(E154,segmentação!$A$1:$M$261,12,)</f>
        <v>S1</v>
      </c>
      <c r="J154" t="str">
        <f>VLOOKUP(A154,'Bcos e Seg'!$C$1:$AC$262,11,)</f>
        <v>SANTANDER PARTICIPACOES S.A.</v>
      </c>
    </row>
    <row r="155" spans="1:10" x14ac:dyDescent="0.25">
      <c r="A155" s="7">
        <v>1987000218</v>
      </c>
      <c r="B155" s="11" t="s">
        <v>533</v>
      </c>
      <c r="C155" s="9" t="s">
        <v>534</v>
      </c>
      <c r="D155" s="7" t="s">
        <v>286</v>
      </c>
      <c r="E155" s="9" t="s">
        <v>214</v>
      </c>
      <c r="F155" s="12">
        <v>169</v>
      </c>
      <c r="G155" t="str">
        <f>VLOOKUP(A155,planos!$C$1:$F$1040,3,)</f>
        <v>ATIVO - EM EXTINÇÃO</v>
      </c>
      <c r="H155" t="str">
        <f>VLOOKUP(A155,planos!$C$1:$F$1040,4,)</f>
        <v>LC109</v>
      </c>
      <c r="I155" t="str">
        <f>VLOOKUP(E155,segmentação!$A$1:$M$261,12,)</f>
        <v>S3</v>
      </c>
      <c r="J155" t="e">
        <f>VLOOKUP(A155,'Bcos e Seg'!$C$1:$AC$262,11,)</f>
        <v>#N/A</v>
      </c>
    </row>
    <row r="156" spans="1:10" x14ac:dyDescent="0.25">
      <c r="A156" s="7">
        <v>1987000374</v>
      </c>
      <c r="B156" s="11" t="s">
        <v>535</v>
      </c>
      <c r="C156" s="9" t="s">
        <v>536</v>
      </c>
      <c r="D156" s="7" t="s">
        <v>286</v>
      </c>
      <c r="E156" s="9" t="s">
        <v>80</v>
      </c>
      <c r="F156" s="12">
        <v>827</v>
      </c>
      <c r="G156" t="str">
        <f>VLOOKUP(A156,planos!$C$1:$F$1040,3,)</f>
        <v>ATIVO - EM EXTINÇÃO</v>
      </c>
      <c r="H156" t="str">
        <f>VLOOKUP(A156,planos!$C$1:$F$1040,4,)</f>
        <v>LC109</v>
      </c>
      <c r="I156" t="str">
        <f>VLOOKUP(E156,segmentação!$A$1:$M$261,12,)</f>
        <v>S3</v>
      </c>
      <c r="J156" t="e">
        <f>VLOOKUP(A156,'Bcos e Seg'!$C$1:$AC$262,11,)</f>
        <v>#N/A</v>
      </c>
    </row>
    <row r="157" spans="1:10" x14ac:dyDescent="0.25">
      <c r="A157" s="7">
        <v>1987000447</v>
      </c>
      <c r="B157" s="11" t="s">
        <v>537</v>
      </c>
      <c r="C157" s="9" t="s">
        <v>63</v>
      </c>
      <c r="D157" s="7" t="s">
        <v>286</v>
      </c>
      <c r="E157" s="9" t="s">
        <v>63</v>
      </c>
      <c r="F157" s="10">
        <v>10429</v>
      </c>
      <c r="G157" t="str">
        <f>VLOOKUP(A157,planos!$C$1:$F$1040,3,)</f>
        <v>ATIVO - EM EXTINÇÃO</v>
      </c>
      <c r="H157" t="str">
        <f>VLOOKUP(A157,planos!$C$1:$F$1040,4,)</f>
        <v>LC108/109</v>
      </c>
      <c r="I157" t="str">
        <f>VLOOKUP(E157,segmentação!$A$1:$M$261,12,)</f>
        <v>S4</v>
      </c>
      <c r="J157" t="e">
        <f>VLOOKUP(A157,'Bcos e Seg'!$C$1:$AC$262,11,)</f>
        <v>#N/A</v>
      </c>
    </row>
    <row r="158" spans="1:10" x14ac:dyDescent="0.25">
      <c r="A158" s="7">
        <v>1987000511</v>
      </c>
      <c r="B158" s="11" t="s">
        <v>538</v>
      </c>
      <c r="C158" s="9" t="s">
        <v>539</v>
      </c>
      <c r="D158" s="7" t="s">
        <v>286</v>
      </c>
      <c r="E158" s="9" t="s">
        <v>109</v>
      </c>
      <c r="F158" s="12">
        <v>0</v>
      </c>
      <c r="G158" t="e">
        <f>VLOOKUP(A158,planos!$C$1:$F$1040,3,)</f>
        <v>#N/A</v>
      </c>
      <c r="H158" t="e">
        <f>VLOOKUP(A158,planos!$C$1:$F$1040,4,)</f>
        <v>#N/A</v>
      </c>
      <c r="I158" t="str">
        <f>VLOOKUP(E158,segmentação!$A$1:$M$261,12,)</f>
        <v>S2</v>
      </c>
      <c r="J158" t="e">
        <f>VLOOKUP(A158,'Bcos e Seg'!$C$1:$AC$262,11,)</f>
        <v>#N/A</v>
      </c>
    </row>
    <row r="159" spans="1:10" x14ac:dyDescent="0.25">
      <c r="A159" s="7">
        <v>1987000692</v>
      </c>
      <c r="B159" s="11" t="s">
        <v>540</v>
      </c>
      <c r="C159" s="9" t="s">
        <v>541</v>
      </c>
      <c r="D159" s="7" t="s">
        <v>297</v>
      </c>
      <c r="E159" s="9" t="s">
        <v>153</v>
      </c>
      <c r="F159" s="12">
        <v>2</v>
      </c>
      <c r="G159" t="e">
        <f>VLOOKUP(A159,planos!$C$1:$F$1040,3,)</f>
        <v>#N/A</v>
      </c>
      <c r="H159" t="e">
        <f>VLOOKUP(A159,planos!$C$1:$F$1040,4,)</f>
        <v>#N/A</v>
      </c>
      <c r="I159" t="str">
        <f>VLOOKUP(E159,segmentação!$A$1:$M$261,12,)</f>
        <v>S2</v>
      </c>
      <c r="J159" t="e">
        <f>VLOOKUP(A159,'Bcos e Seg'!$C$1:$AC$262,11,)</f>
        <v>#N/A</v>
      </c>
    </row>
    <row r="160" spans="1:10" x14ac:dyDescent="0.25">
      <c r="A160" s="7">
        <v>1987000765</v>
      </c>
      <c r="B160" s="11" t="s">
        <v>542</v>
      </c>
      <c r="C160" s="9" t="s">
        <v>543</v>
      </c>
      <c r="D160" s="7" t="s">
        <v>352</v>
      </c>
      <c r="E160" s="9" t="s">
        <v>194</v>
      </c>
      <c r="F160" s="10">
        <v>7190</v>
      </c>
      <c r="G160" t="str">
        <f>VLOOKUP(A160,planos!$C$1:$F$1040,3,)</f>
        <v>ATIVO - EM FUNCIONAMENTO</v>
      </c>
      <c r="H160" t="str">
        <f>VLOOKUP(A160,planos!$C$1:$F$1040,4,)</f>
        <v>LC109</v>
      </c>
      <c r="I160" t="str">
        <f>VLOOKUP(E160,segmentação!$A$1:$M$261,12,)</f>
        <v>S2</v>
      </c>
      <c r="J160" t="e">
        <f>VLOOKUP(A160,'Bcos e Seg'!$C$1:$AC$262,11,)</f>
        <v>#N/A</v>
      </c>
    </row>
    <row r="161" spans="1:10" x14ac:dyDescent="0.25">
      <c r="A161" s="7">
        <v>1987000838</v>
      </c>
      <c r="B161" s="11" t="s">
        <v>544</v>
      </c>
      <c r="C161" s="9" t="s">
        <v>15</v>
      </c>
      <c r="D161" s="7" t="s">
        <v>286</v>
      </c>
      <c r="E161" s="9" t="s">
        <v>153</v>
      </c>
      <c r="F161" s="12">
        <v>62</v>
      </c>
      <c r="G161" t="str">
        <f>VLOOKUP(A161,planos!$C$1:$F$1040,3,)</f>
        <v>ATIVO - EM EXTINÇÃO</v>
      </c>
      <c r="H161" t="str">
        <f>VLOOKUP(A161,planos!$C$1:$F$1040,4,)</f>
        <v>LC109</v>
      </c>
      <c r="I161" t="str">
        <f>VLOOKUP(E161,segmentação!$A$1:$M$261,12,)</f>
        <v>S2</v>
      </c>
      <c r="J161" t="e">
        <f>VLOOKUP(A161,'Bcos e Seg'!$C$1:$AC$262,11,)</f>
        <v>#N/A</v>
      </c>
    </row>
    <row r="162" spans="1:10" x14ac:dyDescent="0.25">
      <c r="A162" s="7">
        <v>1987001011</v>
      </c>
      <c r="B162" s="11" t="s">
        <v>545</v>
      </c>
      <c r="C162" s="9" t="s">
        <v>545</v>
      </c>
      <c r="D162" s="7" t="s">
        <v>286</v>
      </c>
      <c r="E162" s="9" t="s">
        <v>153</v>
      </c>
      <c r="F162" s="12">
        <v>148</v>
      </c>
      <c r="G162" t="str">
        <f>VLOOKUP(A162,planos!$C$1:$F$1040,3,)</f>
        <v>ATIVO - EM EXTINÇÃO</v>
      </c>
      <c r="H162" t="str">
        <f>VLOOKUP(A162,planos!$C$1:$F$1040,4,)</f>
        <v>LC109</v>
      </c>
      <c r="I162" t="str">
        <f>VLOOKUP(E162,segmentação!$A$1:$M$261,12,)</f>
        <v>S2</v>
      </c>
      <c r="J162" t="e">
        <f>VLOOKUP(A162,'Bcos e Seg'!$C$1:$AC$262,11,)</f>
        <v>#N/A</v>
      </c>
    </row>
    <row r="163" spans="1:10" x14ac:dyDescent="0.25">
      <c r="A163" s="7">
        <v>1987001192</v>
      </c>
      <c r="B163" s="11" t="s">
        <v>546</v>
      </c>
      <c r="C163" s="9" t="s">
        <v>546</v>
      </c>
      <c r="D163" s="7" t="s">
        <v>286</v>
      </c>
      <c r="E163" s="9" t="s">
        <v>153</v>
      </c>
      <c r="F163" s="12">
        <v>123</v>
      </c>
      <c r="G163" t="str">
        <f>VLOOKUP(A163,planos!$C$1:$F$1040,3,)</f>
        <v>ATIVO - EM EXTINÇÃO</v>
      </c>
      <c r="H163" t="str">
        <f>VLOOKUP(A163,planos!$C$1:$F$1040,4,)</f>
        <v>LC109</v>
      </c>
      <c r="I163" t="str">
        <f>VLOOKUP(E163,segmentação!$A$1:$M$261,12,)</f>
        <v>S2</v>
      </c>
      <c r="J163" t="e">
        <f>VLOOKUP(A163,'Bcos e Seg'!$C$1:$AC$262,11,)</f>
        <v>#N/A</v>
      </c>
    </row>
    <row r="164" spans="1:10" x14ac:dyDescent="0.25">
      <c r="A164" s="7">
        <v>1987001265</v>
      </c>
      <c r="B164" s="11" t="s">
        <v>547</v>
      </c>
      <c r="C164" s="9" t="s">
        <v>547</v>
      </c>
      <c r="D164" s="7" t="s">
        <v>286</v>
      </c>
      <c r="E164" s="9" t="s">
        <v>153</v>
      </c>
      <c r="F164" s="12">
        <v>275</v>
      </c>
      <c r="G164" t="str">
        <f>VLOOKUP(A164,planos!$C$1:$F$1040,3,)</f>
        <v>ATIVO - EM EXTINÇÃO</v>
      </c>
      <c r="H164" t="str">
        <f>VLOOKUP(A164,planos!$C$1:$F$1040,4,)</f>
        <v>LC109</v>
      </c>
      <c r="I164" t="str">
        <f>VLOOKUP(E164,segmentação!$A$1:$M$261,12,)</f>
        <v>S2</v>
      </c>
      <c r="J164" t="e">
        <f>VLOOKUP(A164,'Bcos e Seg'!$C$1:$AC$262,11,)</f>
        <v>#N/A</v>
      </c>
    </row>
    <row r="165" spans="1:10" x14ac:dyDescent="0.25">
      <c r="A165" s="7">
        <v>1987001419</v>
      </c>
      <c r="B165" s="11" t="s">
        <v>548</v>
      </c>
      <c r="C165" s="9" t="s">
        <v>549</v>
      </c>
      <c r="D165" s="7" t="s">
        <v>352</v>
      </c>
      <c r="E165" s="9" t="s">
        <v>153</v>
      </c>
      <c r="F165" s="12">
        <v>768</v>
      </c>
      <c r="G165" t="str">
        <f>VLOOKUP(A165,planos!$C$1:$F$1040,3,)</f>
        <v>ATIVO - EM FUNCIONAMENTO</v>
      </c>
      <c r="H165" t="str">
        <f>VLOOKUP(A165,planos!$C$1:$F$1040,4,)</f>
        <v>LC109</v>
      </c>
      <c r="I165" t="str">
        <f>VLOOKUP(E165,segmentação!$A$1:$M$261,12,)</f>
        <v>S2</v>
      </c>
      <c r="J165" t="e">
        <f>VLOOKUP(A165,'Bcos e Seg'!$C$1:$AC$262,11,)</f>
        <v>#N/A</v>
      </c>
    </row>
    <row r="166" spans="1:10" x14ac:dyDescent="0.25">
      <c r="A166" s="7">
        <v>1987001729</v>
      </c>
      <c r="B166" s="11" t="s">
        <v>550</v>
      </c>
      <c r="C166" s="9" t="s">
        <v>551</v>
      </c>
      <c r="D166" s="7" t="s">
        <v>297</v>
      </c>
      <c r="E166" s="9" t="s">
        <v>241</v>
      </c>
      <c r="F166" s="10">
        <v>2960</v>
      </c>
      <c r="G166" t="str">
        <f>VLOOKUP(A166,planos!$C$1:$F$1040,3,)</f>
        <v>ATIVO - EM FUNCIONAMENTO</v>
      </c>
      <c r="H166" t="str">
        <f>VLOOKUP(A166,planos!$C$1:$F$1040,4,)</f>
        <v>LC109</v>
      </c>
      <c r="I166" t="str">
        <f>VLOOKUP(E166,segmentação!$A$1:$M$261,12,)</f>
        <v>S4</v>
      </c>
      <c r="J166" t="e">
        <f>VLOOKUP(A166,'Bcos e Seg'!$C$1:$AC$262,11,)</f>
        <v>#N/A</v>
      </c>
    </row>
    <row r="167" spans="1:10" x14ac:dyDescent="0.25">
      <c r="A167" s="7">
        <v>1987001811</v>
      </c>
      <c r="B167" s="11" t="s">
        <v>552</v>
      </c>
      <c r="C167" s="9" t="s">
        <v>553</v>
      </c>
      <c r="D167" s="7" t="s">
        <v>286</v>
      </c>
      <c r="E167" s="9" t="s">
        <v>153</v>
      </c>
      <c r="F167" s="12">
        <v>67</v>
      </c>
      <c r="G167" t="str">
        <f>VLOOKUP(A167,planos!$C$1:$F$1040,3,)</f>
        <v>ATIVO - EM EXTINÇÃO</v>
      </c>
      <c r="H167" t="str">
        <f>VLOOKUP(A167,planos!$C$1:$F$1040,4,)</f>
        <v>LC109</v>
      </c>
      <c r="I167" t="str">
        <f>VLOOKUP(E167,segmentação!$A$1:$M$261,12,)</f>
        <v>S2</v>
      </c>
      <c r="J167" t="e">
        <f>VLOOKUP(A167,'Bcos e Seg'!$C$1:$AC$262,11,)</f>
        <v>#N/A</v>
      </c>
    </row>
    <row r="168" spans="1:10" x14ac:dyDescent="0.25">
      <c r="A168" s="7">
        <v>1988000165</v>
      </c>
      <c r="B168" s="11" t="s">
        <v>554</v>
      </c>
      <c r="C168" s="9" t="s">
        <v>555</v>
      </c>
      <c r="D168" s="7" t="s">
        <v>352</v>
      </c>
      <c r="E168" s="9" t="s">
        <v>110</v>
      </c>
      <c r="F168" s="10">
        <v>5500</v>
      </c>
      <c r="G168" t="str">
        <f>VLOOKUP(A168,planos!$C$1:$F$1040,3,)</f>
        <v>ATIVO - EM FUNCIONAMENTO</v>
      </c>
      <c r="H168" t="str">
        <f>VLOOKUP(A168,planos!$C$1:$F$1040,4,)</f>
        <v>LC109</v>
      </c>
      <c r="I168" t="str">
        <f>VLOOKUP(E168,segmentação!$A$1:$M$261,12,)</f>
        <v>S3</v>
      </c>
      <c r="J168" t="e">
        <f>VLOOKUP(A168,'Bcos e Seg'!$C$1:$AC$262,11,)</f>
        <v>#N/A</v>
      </c>
    </row>
    <row r="169" spans="1:10" x14ac:dyDescent="0.25">
      <c r="A169" s="7">
        <v>1988000238</v>
      </c>
      <c r="B169" s="11" t="s">
        <v>556</v>
      </c>
      <c r="C169" s="9" t="s">
        <v>414</v>
      </c>
      <c r="D169" s="7" t="s">
        <v>352</v>
      </c>
      <c r="E169" s="9" t="s">
        <v>217</v>
      </c>
      <c r="F169" s="10">
        <v>9449</v>
      </c>
      <c r="G169" t="str">
        <f>VLOOKUP(A169,planos!$C$1:$F$1040,3,)</f>
        <v>ATIVO - EM FUNCIONAMENTO</v>
      </c>
      <c r="H169" t="str">
        <f>VLOOKUP(A169,planos!$C$1:$F$1040,4,)</f>
        <v>LC109</v>
      </c>
      <c r="I169" t="str">
        <f>VLOOKUP(E169,segmentação!$A$1:$M$261,12,)</f>
        <v>S4</v>
      </c>
      <c r="J169" t="e">
        <f>VLOOKUP(A169,'Bcos e Seg'!$C$1:$AC$262,11,)</f>
        <v>#N/A</v>
      </c>
    </row>
    <row r="170" spans="1:10" x14ac:dyDescent="0.25">
      <c r="A170" s="7">
        <v>1988000319</v>
      </c>
      <c r="B170" s="11" t="s">
        <v>414</v>
      </c>
      <c r="C170" s="9" t="s">
        <v>414</v>
      </c>
      <c r="D170" s="7" t="s">
        <v>286</v>
      </c>
      <c r="E170" s="9" t="s">
        <v>124</v>
      </c>
      <c r="F170" s="12">
        <v>382</v>
      </c>
      <c r="G170" t="str">
        <f>VLOOKUP(A170,planos!$C$1:$F$1040,3,)</f>
        <v>ATIVO - EM EXTINÇÃO</v>
      </c>
      <c r="H170" t="str">
        <f>VLOOKUP(A170,planos!$C$1:$F$1040,4,)</f>
        <v>LC109</v>
      </c>
      <c r="I170" t="str">
        <f>VLOOKUP(E170,segmentação!$A$1:$M$261,12,)</f>
        <v>S2</v>
      </c>
      <c r="J170" t="e">
        <f>VLOOKUP(A170,'Bcos e Seg'!$C$1:$AC$262,11,)</f>
        <v>#N/A</v>
      </c>
    </row>
    <row r="171" spans="1:10" x14ac:dyDescent="0.25">
      <c r="A171" s="7">
        <v>1988000483</v>
      </c>
      <c r="B171" s="11" t="s">
        <v>557</v>
      </c>
      <c r="C171" s="9" t="s">
        <v>558</v>
      </c>
      <c r="D171" s="7" t="s">
        <v>297</v>
      </c>
      <c r="E171" s="9" t="s">
        <v>124</v>
      </c>
      <c r="F171" s="10">
        <v>37753</v>
      </c>
      <c r="G171" t="str">
        <f>VLOOKUP(A171,planos!$C$1:$F$1040,3,)</f>
        <v>ATIVO - EM FUNCIONAMENTO</v>
      </c>
      <c r="H171" t="str">
        <f>VLOOKUP(A171,planos!$C$1:$F$1040,4,)</f>
        <v>LC109</v>
      </c>
      <c r="I171" t="str">
        <f>VLOOKUP(E171,segmentação!$A$1:$M$261,12,)</f>
        <v>S2</v>
      </c>
      <c r="J171" t="e">
        <f>VLOOKUP(A171,'Bcos e Seg'!$C$1:$AC$262,11,)</f>
        <v>#N/A</v>
      </c>
    </row>
    <row r="172" spans="1:10" x14ac:dyDescent="0.25">
      <c r="A172" s="7">
        <v>1988000556</v>
      </c>
      <c r="B172" s="11" t="s">
        <v>559</v>
      </c>
      <c r="C172" s="9" t="s">
        <v>560</v>
      </c>
      <c r="D172" s="7" t="s">
        <v>286</v>
      </c>
      <c r="E172" s="9" t="s">
        <v>127</v>
      </c>
      <c r="F172" s="12">
        <v>31</v>
      </c>
      <c r="G172" t="e">
        <f>VLOOKUP(A172,planos!$C$1:$F$1040,3,)</f>
        <v>#N/A</v>
      </c>
      <c r="H172" t="e">
        <f>VLOOKUP(A172,planos!$C$1:$F$1040,4,)</f>
        <v>#N/A</v>
      </c>
      <c r="I172" t="str">
        <f>VLOOKUP(E172,segmentação!$A$1:$M$261,12,)</f>
        <v>S2</v>
      </c>
      <c r="J172" t="e">
        <f>VLOOKUP(A172,'Bcos e Seg'!$C$1:$AC$262,11,)</f>
        <v>#N/A</v>
      </c>
    </row>
    <row r="173" spans="1:10" x14ac:dyDescent="0.25">
      <c r="A173" s="7">
        <v>1988000629</v>
      </c>
      <c r="B173" s="11" t="s">
        <v>291</v>
      </c>
      <c r="C173" s="9" t="s">
        <v>306</v>
      </c>
      <c r="D173" s="7" t="s">
        <v>286</v>
      </c>
      <c r="E173" s="9" t="s">
        <v>93</v>
      </c>
      <c r="F173" s="12">
        <v>609</v>
      </c>
      <c r="G173" t="str">
        <f>VLOOKUP(A173,planos!$C$1:$F$1040,3,)</f>
        <v>ATIVO - EM EXTINÇÃO</v>
      </c>
      <c r="H173" t="str">
        <f>VLOOKUP(A173,planos!$C$1:$F$1040,4,)</f>
        <v>LC109</v>
      </c>
      <c r="I173" t="str">
        <f>VLOOKUP(E173,segmentação!$A$1:$M$261,12,)</f>
        <v>S3</v>
      </c>
      <c r="J173" t="e">
        <f>VLOOKUP(A173,'Bcos e Seg'!$C$1:$AC$262,11,)</f>
        <v>#N/A</v>
      </c>
    </row>
    <row r="174" spans="1:10" x14ac:dyDescent="0.25">
      <c r="A174" s="7">
        <v>1988000718</v>
      </c>
      <c r="B174" s="11" t="s">
        <v>561</v>
      </c>
      <c r="C174" s="9" t="s">
        <v>562</v>
      </c>
      <c r="D174" s="7" t="s">
        <v>286</v>
      </c>
      <c r="E174" s="9" t="s">
        <v>210</v>
      </c>
      <c r="F174" s="10">
        <v>1214</v>
      </c>
      <c r="G174" t="str">
        <f>VLOOKUP(A174,planos!$C$1:$F$1040,3,)</f>
        <v>ATIVO - EM EXTINÇÃO</v>
      </c>
      <c r="H174" t="str">
        <f>VLOOKUP(A174,planos!$C$1:$F$1040,4,)</f>
        <v>LC108/109</v>
      </c>
      <c r="I174" t="str">
        <f>VLOOKUP(E174,segmentação!$A$1:$M$261,12,)</f>
        <v>S3</v>
      </c>
      <c r="J174" t="e">
        <f>VLOOKUP(A174,'Bcos e Seg'!$C$1:$AC$262,11,)</f>
        <v>#N/A</v>
      </c>
    </row>
    <row r="175" spans="1:10" x14ac:dyDescent="0.25">
      <c r="A175" s="7">
        <v>1988000874</v>
      </c>
      <c r="B175" s="11" t="s">
        <v>563</v>
      </c>
      <c r="C175" s="9" t="s">
        <v>564</v>
      </c>
      <c r="D175" s="7" t="s">
        <v>352</v>
      </c>
      <c r="E175" s="9" t="s">
        <v>48</v>
      </c>
      <c r="F175" s="12">
        <v>934</v>
      </c>
      <c r="G175" t="str">
        <f>VLOOKUP(A175,planos!$C$1:$F$1040,3,)</f>
        <v>ATIVO - EM EXTINÇÃO</v>
      </c>
      <c r="H175" t="str">
        <f>VLOOKUP(A175,planos!$C$1:$F$1040,4,)</f>
        <v>LC109</v>
      </c>
      <c r="I175" t="str">
        <f>VLOOKUP(E175,segmentação!$A$1:$M$261,12,)</f>
        <v>S3</v>
      </c>
      <c r="J175" t="str">
        <f>VLOOKUP(A175,'Bcos e Seg'!$C$1:$AC$262,11,)</f>
        <v>BANCO CARGILL SA</v>
      </c>
    </row>
    <row r="176" spans="1:10" x14ac:dyDescent="0.25">
      <c r="A176" s="7">
        <v>1988000947</v>
      </c>
      <c r="B176" s="11" t="s">
        <v>565</v>
      </c>
      <c r="C176" s="9" t="s">
        <v>351</v>
      </c>
      <c r="D176" s="7" t="s">
        <v>286</v>
      </c>
      <c r="E176" s="9" t="s">
        <v>81</v>
      </c>
      <c r="F176" s="10">
        <v>1221</v>
      </c>
      <c r="G176" t="str">
        <f>VLOOKUP(A176,planos!$C$1:$F$1040,3,)</f>
        <v>ATIVO - EM EXTINÇÃO</v>
      </c>
      <c r="H176" t="str">
        <f>VLOOKUP(A176,planos!$C$1:$F$1040,4,)</f>
        <v>LC109</v>
      </c>
      <c r="I176" t="str">
        <f>VLOOKUP(E176,segmentação!$A$1:$M$261,12,)</f>
        <v>S2</v>
      </c>
      <c r="J176" t="e">
        <f>VLOOKUP(A176,'Bcos e Seg'!$C$1:$AC$262,11,)</f>
        <v>#N/A</v>
      </c>
    </row>
    <row r="177" spans="1:10" x14ac:dyDescent="0.25">
      <c r="A177" s="7">
        <v>1988001056</v>
      </c>
      <c r="B177" s="11" t="s">
        <v>566</v>
      </c>
      <c r="C177" s="9" t="s">
        <v>567</v>
      </c>
      <c r="D177" s="7" t="s">
        <v>286</v>
      </c>
      <c r="E177" s="9" t="s">
        <v>206</v>
      </c>
      <c r="F177" s="10">
        <v>2137</v>
      </c>
      <c r="G177" t="str">
        <f>VLOOKUP(A177,planos!$C$1:$F$1040,3,)</f>
        <v>ATIVO - EM EXTINÇÃO</v>
      </c>
      <c r="H177" t="str">
        <f>VLOOKUP(A177,planos!$C$1:$F$1040,4,)</f>
        <v>LC109</v>
      </c>
      <c r="I177" t="str">
        <f>VLOOKUP(E177,segmentação!$A$1:$M$261,12,)</f>
        <v>S3</v>
      </c>
      <c r="J177" t="e">
        <f>VLOOKUP(A177,'Bcos e Seg'!$C$1:$AC$262,11,)</f>
        <v>#N/A</v>
      </c>
    </row>
    <row r="178" spans="1:10" x14ac:dyDescent="0.25">
      <c r="A178" s="7">
        <v>1988001129</v>
      </c>
      <c r="B178" s="11" t="s">
        <v>568</v>
      </c>
      <c r="C178" s="9" t="s">
        <v>306</v>
      </c>
      <c r="D178" s="7" t="s">
        <v>286</v>
      </c>
      <c r="E178" s="9" t="s">
        <v>259</v>
      </c>
      <c r="F178" s="10">
        <v>4736</v>
      </c>
      <c r="G178" t="str">
        <f>VLOOKUP(A178,planos!$C$1:$F$1040,3,)</f>
        <v>ATIVO - EM EXTINÇÃO</v>
      </c>
      <c r="H178" t="str">
        <f>VLOOKUP(A178,planos!$C$1:$F$1040,4,)</f>
        <v>LC109</v>
      </c>
      <c r="I178" t="str">
        <f>VLOOKUP(E178,segmentação!$A$1:$M$261,12,)</f>
        <v>S2</v>
      </c>
      <c r="J178" t="e">
        <f>VLOOKUP(A178,'Bcos e Seg'!$C$1:$AC$262,11,)</f>
        <v>#N/A</v>
      </c>
    </row>
    <row r="179" spans="1:10" x14ac:dyDescent="0.25">
      <c r="A179" s="7">
        <v>1988001218</v>
      </c>
      <c r="B179" s="11" t="s">
        <v>569</v>
      </c>
      <c r="C179" s="9" t="s">
        <v>96</v>
      </c>
      <c r="D179" s="7" t="s">
        <v>286</v>
      </c>
      <c r="E179" s="9" t="s">
        <v>96</v>
      </c>
      <c r="F179" s="10">
        <v>7469</v>
      </c>
      <c r="G179" t="str">
        <f>VLOOKUP(A179,planos!$C$1:$F$1040,3,)</f>
        <v>ATIVO - EM FUNCIONAMENTO</v>
      </c>
      <c r="H179" t="str">
        <f>VLOOKUP(A179,planos!$C$1:$F$1040,4,)</f>
        <v>LC109</v>
      </c>
      <c r="I179" t="str">
        <f>VLOOKUP(E179,segmentação!$A$1:$M$261,12,)</f>
        <v>S3</v>
      </c>
      <c r="J179" t="e">
        <f>VLOOKUP(A179,'Bcos e Seg'!$C$1:$AC$262,11,)</f>
        <v>#N/A</v>
      </c>
    </row>
    <row r="180" spans="1:10" x14ac:dyDescent="0.25">
      <c r="A180" s="7">
        <v>1988001374</v>
      </c>
      <c r="B180" s="11" t="s">
        <v>570</v>
      </c>
      <c r="C180" s="9" t="s">
        <v>391</v>
      </c>
      <c r="D180" s="7" t="s">
        <v>286</v>
      </c>
      <c r="E180" s="9" t="s">
        <v>277</v>
      </c>
      <c r="F180" s="10">
        <v>51736</v>
      </c>
      <c r="G180" t="str">
        <f>VLOOKUP(A180,planos!$C$1:$F$1040,3,)</f>
        <v>ATIVO - EM FUNCIONAMENTO</v>
      </c>
      <c r="H180" t="str">
        <f>VLOOKUP(A180,planos!$C$1:$F$1040,4,)</f>
        <v>LC109</v>
      </c>
      <c r="I180" t="str">
        <f>VLOOKUP(E180,segmentação!$A$1:$M$261,12,)</f>
        <v>S2</v>
      </c>
      <c r="J180" t="e">
        <f>VLOOKUP(A180,'Bcos e Seg'!$C$1:$AC$262,11,)</f>
        <v>#N/A</v>
      </c>
    </row>
    <row r="181" spans="1:10" x14ac:dyDescent="0.25">
      <c r="A181" s="7">
        <v>1988001447</v>
      </c>
      <c r="B181" s="11" t="s">
        <v>571</v>
      </c>
      <c r="C181" s="9" t="s">
        <v>571</v>
      </c>
      <c r="D181" s="7" t="s">
        <v>352</v>
      </c>
      <c r="E181" s="9" t="s">
        <v>153</v>
      </c>
      <c r="F181" s="12">
        <v>9</v>
      </c>
      <c r="G181" t="e">
        <f>VLOOKUP(A181,planos!$C$1:$F$1040,3,)</f>
        <v>#N/A</v>
      </c>
      <c r="H181" t="e">
        <f>VLOOKUP(A181,planos!$C$1:$F$1040,4,)</f>
        <v>#N/A</v>
      </c>
      <c r="I181" t="str">
        <f>VLOOKUP(E181,segmentação!$A$1:$M$261,12,)</f>
        <v>S2</v>
      </c>
      <c r="J181" t="e">
        <f>VLOOKUP(A181,'Bcos e Seg'!$C$1:$AC$262,11,)</f>
        <v>#N/A</v>
      </c>
    </row>
    <row r="182" spans="1:10" x14ac:dyDescent="0.25">
      <c r="A182" s="7">
        <v>1988001838</v>
      </c>
      <c r="B182" s="11" t="s">
        <v>543</v>
      </c>
      <c r="C182" s="9" t="s">
        <v>572</v>
      </c>
      <c r="D182" s="7" t="s">
        <v>286</v>
      </c>
      <c r="E182" s="9" t="s">
        <v>196</v>
      </c>
      <c r="F182" s="10">
        <v>5336</v>
      </c>
      <c r="G182" t="str">
        <f>VLOOKUP(A182,planos!$C$1:$F$1040,3,)</f>
        <v>ATIVO - EM EXTINÇÃO</v>
      </c>
      <c r="H182" t="str">
        <f>VLOOKUP(A182,planos!$C$1:$F$1040,4,)</f>
        <v>LC109</v>
      </c>
      <c r="I182" t="str">
        <f>VLOOKUP(E182,segmentação!$A$1:$M$261,12,)</f>
        <v>S3</v>
      </c>
      <c r="J182" t="e">
        <f>VLOOKUP(A182,'Bcos e Seg'!$C$1:$AC$262,11,)</f>
        <v>#N/A</v>
      </c>
    </row>
    <row r="183" spans="1:10" x14ac:dyDescent="0.25">
      <c r="A183" s="7">
        <v>1988002011</v>
      </c>
      <c r="B183" s="11" t="s">
        <v>573</v>
      </c>
      <c r="C183" s="9" t="s">
        <v>574</v>
      </c>
      <c r="D183" s="7" t="s">
        <v>286</v>
      </c>
      <c r="E183" s="9" t="s">
        <v>124</v>
      </c>
      <c r="F183" s="10">
        <v>1626</v>
      </c>
      <c r="G183" t="str">
        <f>VLOOKUP(A183,planos!$C$1:$F$1040,3,)</f>
        <v>ATIVO - EM EXTINÇÃO</v>
      </c>
      <c r="H183" t="str">
        <f>VLOOKUP(A183,planos!$C$1:$F$1040,4,)</f>
        <v>LC109</v>
      </c>
      <c r="I183" t="str">
        <f>VLOOKUP(E183,segmentação!$A$1:$M$261,12,)</f>
        <v>S2</v>
      </c>
      <c r="J183" t="e">
        <f>VLOOKUP(A183,'Bcos e Seg'!$C$1:$AC$262,11,)</f>
        <v>#N/A</v>
      </c>
    </row>
    <row r="184" spans="1:10" x14ac:dyDescent="0.25">
      <c r="A184" s="7">
        <v>1988002192</v>
      </c>
      <c r="B184" s="11" t="s">
        <v>575</v>
      </c>
      <c r="C184" s="9" t="s">
        <v>576</v>
      </c>
      <c r="D184" s="7" t="s">
        <v>286</v>
      </c>
      <c r="E184" s="9" t="s">
        <v>156</v>
      </c>
      <c r="F184" s="12">
        <v>201</v>
      </c>
      <c r="G184" t="str">
        <f>VLOOKUP(A184,planos!$C$1:$F$1040,3,)</f>
        <v>ATIVO - EM EXTINÇÃO</v>
      </c>
      <c r="H184" t="str">
        <f>VLOOKUP(A184,planos!$C$1:$F$1040,4,)</f>
        <v>LC109</v>
      </c>
      <c r="I184" t="str">
        <f>VLOOKUP(E184,segmentação!$A$1:$M$261,12,)</f>
        <v>S2</v>
      </c>
      <c r="J184" t="str">
        <f>VLOOKUP(A184,'Bcos e Seg'!$C$1:$AC$262,11,)</f>
        <v>BANCO DE TOKYO-MITSUBISHI UFJ BRASIL S/A</v>
      </c>
    </row>
    <row r="185" spans="1:10" x14ac:dyDescent="0.25">
      <c r="A185" s="7">
        <v>1988002265</v>
      </c>
      <c r="B185" s="11" t="s">
        <v>577</v>
      </c>
      <c r="C185" s="9" t="s">
        <v>578</v>
      </c>
      <c r="D185" s="7" t="s">
        <v>352</v>
      </c>
      <c r="E185" s="9" t="s">
        <v>156</v>
      </c>
      <c r="F185" s="10">
        <v>1220</v>
      </c>
      <c r="G185" t="str">
        <f>VLOOKUP(A185,planos!$C$1:$F$1040,3,)</f>
        <v>ATIVO - EM FUNCIONAMENTO</v>
      </c>
      <c r="H185" t="str">
        <f>VLOOKUP(A185,planos!$C$1:$F$1040,4,)</f>
        <v>LC109</v>
      </c>
      <c r="I185" t="str">
        <f>VLOOKUP(E185,segmentação!$A$1:$M$261,12,)</f>
        <v>S2</v>
      </c>
      <c r="J185" t="e">
        <f>VLOOKUP(A185,'Bcos e Seg'!$C$1:$AC$262,11,)</f>
        <v>#N/A</v>
      </c>
    </row>
    <row r="186" spans="1:10" x14ac:dyDescent="0.25">
      <c r="A186" s="7">
        <v>1988002338</v>
      </c>
      <c r="B186" s="11" t="s">
        <v>579</v>
      </c>
      <c r="C186" s="9" t="s">
        <v>580</v>
      </c>
      <c r="D186" s="7" t="s">
        <v>286</v>
      </c>
      <c r="E186" s="9" t="s">
        <v>153</v>
      </c>
      <c r="F186" s="12">
        <v>65</v>
      </c>
      <c r="G186" t="str">
        <f>VLOOKUP(A186,planos!$C$1:$F$1040,3,)</f>
        <v>ATIVO - EM EXTINÇÃO</v>
      </c>
      <c r="H186" t="str">
        <f>VLOOKUP(A186,planos!$C$1:$F$1040,4,)</f>
        <v>LC109</v>
      </c>
      <c r="I186" t="str">
        <f>VLOOKUP(E186,segmentação!$A$1:$M$261,12,)</f>
        <v>S2</v>
      </c>
      <c r="J186" t="e">
        <f>VLOOKUP(A186,'Bcos e Seg'!$C$1:$AC$262,11,)</f>
        <v>#N/A</v>
      </c>
    </row>
    <row r="187" spans="1:10" x14ac:dyDescent="0.25">
      <c r="A187" s="7">
        <v>1988002419</v>
      </c>
      <c r="B187" s="11" t="s">
        <v>581</v>
      </c>
      <c r="C187" s="9" t="s">
        <v>15</v>
      </c>
      <c r="D187" s="7" t="s">
        <v>286</v>
      </c>
      <c r="E187" s="9" t="s">
        <v>103</v>
      </c>
      <c r="F187" s="10">
        <v>2688</v>
      </c>
      <c r="G187" t="str">
        <f>VLOOKUP(A187,planos!$C$1:$F$1040,3,)</f>
        <v>ATIVO - EM FUNCIONAMENTO</v>
      </c>
      <c r="H187" t="str">
        <f>VLOOKUP(A187,planos!$C$1:$F$1040,4,)</f>
        <v>LC108/109</v>
      </c>
      <c r="I187" t="str">
        <f>VLOOKUP(E187,segmentação!$A$1:$M$261,12,)</f>
        <v>S4</v>
      </c>
      <c r="J187" t="e">
        <f>VLOOKUP(A187,'Bcos e Seg'!$C$1:$AC$262,11,)</f>
        <v>#N/A</v>
      </c>
    </row>
    <row r="188" spans="1:10" x14ac:dyDescent="0.25">
      <c r="A188" s="7">
        <v>1988002656</v>
      </c>
      <c r="B188" s="11" t="s">
        <v>582</v>
      </c>
      <c r="C188" s="9" t="s">
        <v>583</v>
      </c>
      <c r="D188" s="7" t="s">
        <v>286</v>
      </c>
      <c r="E188" s="9" t="s">
        <v>153</v>
      </c>
      <c r="F188" s="12">
        <v>30</v>
      </c>
      <c r="G188" t="str">
        <f>VLOOKUP(A188,planos!$C$1:$F$1040,3,)</f>
        <v>ATIVO - EM EXTINÇÃO</v>
      </c>
      <c r="H188" t="str">
        <f>VLOOKUP(A188,planos!$C$1:$F$1040,4,)</f>
        <v>LC109</v>
      </c>
      <c r="I188" t="str">
        <f>VLOOKUP(E188,segmentação!$A$1:$M$261,12,)</f>
        <v>S2</v>
      </c>
      <c r="J188" t="e">
        <f>VLOOKUP(A188,'Bcos e Seg'!$C$1:$AC$262,11,)</f>
        <v>#N/A</v>
      </c>
    </row>
    <row r="189" spans="1:10" x14ac:dyDescent="0.25">
      <c r="A189" s="7">
        <v>1988002729</v>
      </c>
      <c r="B189" s="11" t="s">
        <v>584</v>
      </c>
      <c r="C189" s="9" t="s">
        <v>288</v>
      </c>
      <c r="D189" s="7" t="s">
        <v>286</v>
      </c>
      <c r="E189" s="9" t="s">
        <v>160</v>
      </c>
      <c r="F189" s="12">
        <v>362</v>
      </c>
      <c r="G189" t="str">
        <f>VLOOKUP(A189,planos!$C$1:$F$1040,3,)</f>
        <v>ATIVO - EM FUNCIONAMENTO</v>
      </c>
      <c r="H189" t="str">
        <f>VLOOKUP(A189,planos!$C$1:$F$1040,4,)</f>
        <v>LC109</v>
      </c>
      <c r="I189" t="str">
        <f>VLOOKUP(E189,segmentação!$A$1:$M$261,12,)</f>
        <v>S2</v>
      </c>
      <c r="J189" t="e">
        <f>VLOOKUP(A189,'Bcos e Seg'!$C$1:$AC$262,11,)</f>
        <v>#N/A</v>
      </c>
    </row>
    <row r="190" spans="1:10" x14ac:dyDescent="0.25">
      <c r="A190" s="7">
        <v>1988003083</v>
      </c>
      <c r="B190" s="11" t="s">
        <v>585</v>
      </c>
      <c r="C190" s="9" t="s">
        <v>288</v>
      </c>
      <c r="D190" s="7" t="s">
        <v>286</v>
      </c>
      <c r="E190" s="9" t="s">
        <v>127</v>
      </c>
      <c r="F190" s="12">
        <v>266</v>
      </c>
      <c r="G190" t="e">
        <f>VLOOKUP(A190,planos!$C$1:$F$1040,3,)</f>
        <v>#N/A</v>
      </c>
      <c r="H190" t="e">
        <f>VLOOKUP(A190,planos!$C$1:$F$1040,4,)</f>
        <v>#N/A</v>
      </c>
      <c r="I190" t="str">
        <f>VLOOKUP(E190,segmentação!$A$1:$M$261,12,)</f>
        <v>S2</v>
      </c>
      <c r="J190" t="e">
        <f>VLOOKUP(A190,'Bcos e Seg'!$C$1:$AC$262,11,)</f>
        <v>#N/A</v>
      </c>
    </row>
    <row r="191" spans="1:10" x14ac:dyDescent="0.25">
      <c r="A191" s="7">
        <v>1988003156</v>
      </c>
      <c r="B191" s="11" t="s">
        <v>586</v>
      </c>
      <c r="C191" s="9" t="s">
        <v>18</v>
      </c>
      <c r="D191" s="7" t="s">
        <v>352</v>
      </c>
      <c r="E191" s="9" t="s">
        <v>18</v>
      </c>
      <c r="F191" s="10">
        <v>9130</v>
      </c>
      <c r="G191" t="str">
        <f>VLOOKUP(A191,planos!$C$1:$F$1040,3,)</f>
        <v>ATIVO - EM FUNCIONAMENTO</v>
      </c>
      <c r="H191" t="str">
        <f>VLOOKUP(A191,planos!$C$1:$F$1040,4,)</f>
        <v>LC109</v>
      </c>
      <c r="I191" t="str">
        <f>VLOOKUP(E191,segmentação!$A$1:$M$261,12,)</f>
        <v>S4</v>
      </c>
      <c r="J191" t="e">
        <f>VLOOKUP(A191,'Bcos e Seg'!$C$1:$AC$262,11,)</f>
        <v>#N/A</v>
      </c>
    </row>
    <row r="192" spans="1:10" x14ac:dyDescent="0.25">
      <c r="A192" s="7">
        <v>1988003229</v>
      </c>
      <c r="B192" s="11" t="s">
        <v>587</v>
      </c>
      <c r="C192" s="9" t="s">
        <v>588</v>
      </c>
      <c r="D192" s="7" t="s">
        <v>286</v>
      </c>
      <c r="E192" s="9" t="s">
        <v>198</v>
      </c>
      <c r="F192" s="12">
        <v>674</v>
      </c>
      <c r="G192" t="str">
        <f>VLOOKUP(A192,planos!$C$1:$F$1040,3,)</f>
        <v>ATIVO - EM EXTINÇÃO</v>
      </c>
      <c r="H192" t="str">
        <f>VLOOKUP(A192,planos!$C$1:$F$1040,4,)</f>
        <v>LC109</v>
      </c>
      <c r="I192" t="str">
        <f>VLOOKUP(E192,segmentação!$A$1:$M$261,12,)</f>
        <v>S4</v>
      </c>
      <c r="J192" t="e">
        <f>VLOOKUP(A192,'Bcos e Seg'!$C$1:$AC$262,11,)</f>
        <v>#N/A</v>
      </c>
    </row>
    <row r="193" spans="1:10" x14ac:dyDescent="0.25">
      <c r="A193" s="7">
        <v>1988003318</v>
      </c>
      <c r="B193" s="11" t="s">
        <v>589</v>
      </c>
      <c r="C193" s="9" t="s">
        <v>590</v>
      </c>
      <c r="D193" s="7" t="s">
        <v>286</v>
      </c>
      <c r="E193" s="9" t="s">
        <v>156</v>
      </c>
      <c r="F193" s="12">
        <v>96</v>
      </c>
      <c r="G193" t="str">
        <f>VLOOKUP(A193,planos!$C$1:$F$1040,3,)</f>
        <v>ATIVO - EM EXTINÇÃO</v>
      </c>
      <c r="H193" t="str">
        <f>VLOOKUP(A193,planos!$C$1:$F$1040,4,)</f>
        <v>LC109</v>
      </c>
      <c r="I193" t="str">
        <f>VLOOKUP(E193,segmentação!$A$1:$M$261,12,)</f>
        <v>S2</v>
      </c>
      <c r="J193" t="e">
        <f>VLOOKUP(A193,'Bcos e Seg'!$C$1:$AC$262,11,)</f>
        <v>#N/A</v>
      </c>
    </row>
    <row r="194" spans="1:10" x14ac:dyDescent="0.25">
      <c r="A194" s="7">
        <v>1989000118</v>
      </c>
      <c r="B194" s="11" t="s">
        <v>591</v>
      </c>
      <c r="C194" s="9" t="s">
        <v>592</v>
      </c>
      <c r="D194" s="7" t="s">
        <v>352</v>
      </c>
      <c r="E194" s="9" t="s">
        <v>158</v>
      </c>
      <c r="F194" s="12">
        <v>244</v>
      </c>
      <c r="G194" t="str">
        <f>VLOOKUP(A194,planos!$C$1:$F$1040,3,)</f>
        <v>ATIVO - EM FUNCIONAMENTO</v>
      </c>
      <c r="H194" t="str">
        <f>VLOOKUP(A194,planos!$C$1:$F$1040,4,)</f>
        <v>LC109</v>
      </c>
      <c r="I194" t="str">
        <f>VLOOKUP(E194,segmentação!$A$1:$M$261,12,)</f>
        <v>S2</v>
      </c>
      <c r="J194" t="e">
        <f>VLOOKUP(A194,'Bcos e Seg'!$C$1:$AC$262,11,)</f>
        <v>#N/A</v>
      </c>
    </row>
    <row r="195" spans="1:10" x14ac:dyDescent="0.25">
      <c r="A195" s="7">
        <v>1989000274</v>
      </c>
      <c r="B195" s="11" t="s">
        <v>395</v>
      </c>
      <c r="C195" s="9" t="s">
        <v>406</v>
      </c>
      <c r="D195" s="7" t="s">
        <v>286</v>
      </c>
      <c r="E195" s="9" t="s">
        <v>216</v>
      </c>
      <c r="F195" s="10">
        <v>2205</v>
      </c>
      <c r="G195" t="str">
        <f>VLOOKUP(A195,planos!$C$1:$F$1040,3,)</f>
        <v>ATIVO - EM EXTINÇÃO</v>
      </c>
      <c r="H195" t="str">
        <f>VLOOKUP(A195,planos!$C$1:$F$1040,4,)</f>
        <v>LC109</v>
      </c>
      <c r="I195" t="str">
        <f>VLOOKUP(E195,segmentação!$A$1:$M$261,12,)</f>
        <v>S3</v>
      </c>
      <c r="J195" t="e">
        <f>VLOOKUP(A195,'Bcos e Seg'!$C$1:$AC$262,11,)</f>
        <v>#N/A</v>
      </c>
    </row>
    <row r="196" spans="1:10" x14ac:dyDescent="0.25">
      <c r="A196" s="7">
        <v>1989000347</v>
      </c>
      <c r="B196" s="11" t="s">
        <v>554</v>
      </c>
      <c r="C196" s="9" t="s">
        <v>555</v>
      </c>
      <c r="D196" s="7" t="s">
        <v>297</v>
      </c>
      <c r="E196" s="9" t="s">
        <v>216</v>
      </c>
      <c r="F196" s="10">
        <v>1911</v>
      </c>
      <c r="G196" t="str">
        <f>VLOOKUP(A196,planos!$C$1:$F$1040,3,)</f>
        <v>ATIVO - EM EXTINÇÃO</v>
      </c>
      <c r="H196" t="str">
        <f>VLOOKUP(A196,planos!$C$1:$F$1040,4,)</f>
        <v>LC109</v>
      </c>
      <c r="I196" t="str">
        <f>VLOOKUP(E196,segmentação!$A$1:$M$261,12,)</f>
        <v>S3</v>
      </c>
      <c r="J196" t="e">
        <f>VLOOKUP(A196,'Bcos e Seg'!$C$1:$AC$262,11,)</f>
        <v>#N/A</v>
      </c>
    </row>
    <row r="197" spans="1:10" x14ac:dyDescent="0.25">
      <c r="A197" s="7">
        <v>1989000592</v>
      </c>
      <c r="B197" s="11" t="s">
        <v>593</v>
      </c>
      <c r="C197" s="9" t="s">
        <v>594</v>
      </c>
      <c r="D197" s="7" t="s">
        <v>286</v>
      </c>
      <c r="E197" s="9" t="s">
        <v>153</v>
      </c>
      <c r="F197" s="12">
        <v>12</v>
      </c>
      <c r="G197" t="str">
        <f>VLOOKUP(A197,planos!$C$1:$F$1040,3,)</f>
        <v>ATIVO - EM EXTINÇÃO</v>
      </c>
      <c r="H197" t="str">
        <f>VLOOKUP(A197,planos!$C$1:$F$1040,4,)</f>
        <v>LC109</v>
      </c>
      <c r="I197" t="str">
        <f>VLOOKUP(E197,segmentação!$A$1:$M$261,12,)</f>
        <v>S2</v>
      </c>
      <c r="J197" t="e">
        <f>VLOOKUP(A197,'Bcos e Seg'!$C$1:$AC$262,11,)</f>
        <v>#N/A</v>
      </c>
    </row>
    <row r="198" spans="1:10" x14ac:dyDescent="0.25">
      <c r="A198" s="7">
        <v>1989000665</v>
      </c>
      <c r="B198" s="11" t="s">
        <v>595</v>
      </c>
      <c r="C198" s="9" t="s">
        <v>596</v>
      </c>
      <c r="D198" s="7" t="s">
        <v>286</v>
      </c>
      <c r="E198" s="9" t="s">
        <v>153</v>
      </c>
      <c r="F198" s="12">
        <v>112</v>
      </c>
      <c r="G198" t="str">
        <f>VLOOKUP(A198,planos!$C$1:$F$1040,3,)</f>
        <v>ATIVO - EM EXTINÇÃO</v>
      </c>
      <c r="H198" t="str">
        <f>VLOOKUP(A198,planos!$C$1:$F$1040,4,)</f>
        <v>LC109</v>
      </c>
      <c r="I198" t="str">
        <f>VLOOKUP(E198,segmentação!$A$1:$M$261,12,)</f>
        <v>S2</v>
      </c>
      <c r="J198" t="e">
        <f>VLOOKUP(A198,'Bcos e Seg'!$C$1:$AC$262,11,)</f>
        <v>#N/A</v>
      </c>
    </row>
    <row r="199" spans="1:10" x14ac:dyDescent="0.25">
      <c r="A199" s="7">
        <v>1989000738</v>
      </c>
      <c r="B199" s="11" t="s">
        <v>597</v>
      </c>
      <c r="C199" s="9" t="s">
        <v>598</v>
      </c>
      <c r="D199" s="7" t="s">
        <v>286</v>
      </c>
      <c r="E199" s="9" t="s">
        <v>158</v>
      </c>
      <c r="F199" s="12">
        <v>191</v>
      </c>
      <c r="G199" t="str">
        <f>VLOOKUP(A199,planos!$C$1:$F$1040,3,)</f>
        <v>ATIVO - EM EXTINÇÃO</v>
      </c>
      <c r="H199" t="str">
        <f>VLOOKUP(A199,planos!$C$1:$F$1040,4,)</f>
        <v>LC109</v>
      </c>
      <c r="I199" t="str">
        <f>VLOOKUP(E199,segmentação!$A$1:$M$261,12,)</f>
        <v>S2</v>
      </c>
      <c r="J199" t="e">
        <f>VLOOKUP(A199,'Bcos e Seg'!$C$1:$AC$262,11,)</f>
        <v>#N/A</v>
      </c>
    </row>
    <row r="200" spans="1:10" x14ac:dyDescent="0.25">
      <c r="A200" s="7">
        <v>1989000819</v>
      </c>
      <c r="B200" s="11" t="s">
        <v>599</v>
      </c>
      <c r="C200" s="9" t="s">
        <v>600</v>
      </c>
      <c r="D200" s="7" t="s">
        <v>286</v>
      </c>
      <c r="E200" s="9" t="s">
        <v>129</v>
      </c>
      <c r="F200" s="12">
        <v>748</v>
      </c>
      <c r="G200" t="str">
        <f>VLOOKUP(A200,planos!$C$1:$F$1040,3,)</f>
        <v>ATIVO - EM EXTINÇÃO</v>
      </c>
      <c r="H200" t="str">
        <f>VLOOKUP(A200,planos!$C$1:$F$1040,4,)</f>
        <v>LC109</v>
      </c>
      <c r="I200" t="str">
        <f>VLOOKUP(E200,segmentação!$A$1:$M$261,12,)</f>
        <v>S3</v>
      </c>
      <c r="J200" t="e">
        <f>VLOOKUP(A200,'Bcos e Seg'!$C$1:$AC$262,11,)</f>
        <v>#N/A</v>
      </c>
    </row>
    <row r="201" spans="1:10" x14ac:dyDescent="0.25">
      <c r="A201" s="7">
        <v>1989000983</v>
      </c>
      <c r="B201" s="11" t="s">
        <v>601</v>
      </c>
      <c r="C201" s="9" t="s">
        <v>602</v>
      </c>
      <c r="D201" s="7" t="s">
        <v>297</v>
      </c>
      <c r="E201" s="9" t="s">
        <v>32</v>
      </c>
      <c r="F201" s="10">
        <v>14980</v>
      </c>
      <c r="G201" t="str">
        <f>VLOOKUP(A201,planos!$C$1:$F$1040,3,)</f>
        <v>ATIVO - EM FUNCIONAMENTO</v>
      </c>
      <c r="H201" t="str">
        <f>VLOOKUP(A201,planos!$C$1:$F$1040,4,)</f>
        <v>LC109</v>
      </c>
      <c r="I201" t="str">
        <f>VLOOKUP(E201,segmentação!$A$1:$M$261,12,)</f>
        <v>S2</v>
      </c>
      <c r="J201" t="e">
        <f>VLOOKUP(A201,'Bcos e Seg'!$C$1:$AC$262,11,)</f>
        <v>#N/A</v>
      </c>
    </row>
    <row r="202" spans="1:10" x14ac:dyDescent="0.25">
      <c r="A202" s="7">
        <v>1989001092</v>
      </c>
      <c r="B202" s="11" t="s">
        <v>603</v>
      </c>
      <c r="C202" s="9" t="s">
        <v>604</v>
      </c>
      <c r="D202" s="7" t="s">
        <v>297</v>
      </c>
      <c r="E202" s="9" t="s">
        <v>156</v>
      </c>
      <c r="F202" s="10">
        <v>10435</v>
      </c>
      <c r="G202" t="str">
        <f>VLOOKUP(A202,planos!$C$1:$F$1040,3,)</f>
        <v>ATIVO - EM EXTINÇÃO</v>
      </c>
      <c r="H202" t="str">
        <f>VLOOKUP(A202,planos!$C$1:$F$1040,4,)</f>
        <v>LC109</v>
      </c>
      <c r="I202" t="str">
        <f>VLOOKUP(E202,segmentação!$A$1:$M$261,12,)</f>
        <v>S2</v>
      </c>
      <c r="J202" t="str">
        <f>VLOOKUP(A202,'Bcos e Seg'!$C$1:$AC$262,11,)</f>
        <v>MARSH CORRETORA DE SEGUROS LTDA.</v>
      </c>
    </row>
    <row r="203" spans="1:10" x14ac:dyDescent="0.25">
      <c r="A203" s="7">
        <v>1989001165</v>
      </c>
      <c r="B203" s="11" t="s">
        <v>431</v>
      </c>
      <c r="C203" s="9" t="s">
        <v>351</v>
      </c>
      <c r="D203" s="7" t="s">
        <v>286</v>
      </c>
      <c r="E203" s="9" t="s">
        <v>80</v>
      </c>
      <c r="F203" s="12">
        <v>348</v>
      </c>
      <c r="G203" t="str">
        <f>VLOOKUP(A203,planos!$C$1:$F$1040,3,)</f>
        <v>ATIVO - EM EXTINÇÃO</v>
      </c>
      <c r="H203" t="str">
        <f>VLOOKUP(A203,planos!$C$1:$F$1040,4,)</f>
        <v>LC109</v>
      </c>
      <c r="I203" t="str">
        <f>VLOOKUP(E203,segmentação!$A$1:$M$261,12,)</f>
        <v>S3</v>
      </c>
      <c r="J203" t="e">
        <f>VLOOKUP(A203,'Bcos e Seg'!$C$1:$AC$262,11,)</f>
        <v>#N/A</v>
      </c>
    </row>
    <row r="204" spans="1:10" x14ac:dyDescent="0.25">
      <c r="A204" s="7">
        <v>1989001238</v>
      </c>
      <c r="B204" s="11" t="s">
        <v>605</v>
      </c>
      <c r="C204" s="9" t="s">
        <v>606</v>
      </c>
      <c r="D204" s="7" t="s">
        <v>352</v>
      </c>
      <c r="E204" s="9" t="s">
        <v>127</v>
      </c>
      <c r="F204" s="12">
        <v>279</v>
      </c>
      <c r="G204" t="str">
        <f>VLOOKUP(A204,planos!$C$1:$F$1040,3,)</f>
        <v>ATIVO - EM TRANSFERÊNCIA DE GERENCIAMENTO</v>
      </c>
      <c r="H204" t="str">
        <f>VLOOKUP(A204,planos!$C$1:$F$1040,4,)</f>
        <v>LC109</v>
      </c>
      <c r="I204" t="str">
        <f>VLOOKUP(E204,segmentação!$A$1:$M$261,12,)</f>
        <v>S2</v>
      </c>
      <c r="J204" t="e">
        <f>VLOOKUP(A204,'Bcos e Seg'!$C$1:$AC$262,11,)</f>
        <v>#N/A</v>
      </c>
    </row>
    <row r="205" spans="1:10" x14ac:dyDescent="0.25">
      <c r="A205" s="7">
        <v>1989001483</v>
      </c>
      <c r="B205" s="11" t="s">
        <v>607</v>
      </c>
      <c r="C205" s="9" t="s">
        <v>607</v>
      </c>
      <c r="D205" s="7" t="s">
        <v>286</v>
      </c>
      <c r="E205" s="9" t="s">
        <v>153</v>
      </c>
      <c r="F205" s="12">
        <v>1</v>
      </c>
      <c r="G205" t="e">
        <f>VLOOKUP(A205,planos!$C$1:$F$1040,3,)</f>
        <v>#N/A</v>
      </c>
      <c r="H205" t="e">
        <f>VLOOKUP(A205,planos!$C$1:$F$1040,4,)</f>
        <v>#N/A</v>
      </c>
      <c r="I205" t="str">
        <f>VLOOKUP(E205,segmentação!$A$1:$M$261,12,)</f>
        <v>S2</v>
      </c>
      <c r="J205" t="e">
        <f>VLOOKUP(A205,'Bcos e Seg'!$C$1:$AC$262,11,)</f>
        <v>#N/A</v>
      </c>
    </row>
    <row r="206" spans="1:10" x14ac:dyDescent="0.25">
      <c r="A206" s="7">
        <v>1989001556</v>
      </c>
      <c r="B206" s="11" t="s">
        <v>608</v>
      </c>
      <c r="C206" s="9" t="s">
        <v>608</v>
      </c>
      <c r="D206" s="7" t="s">
        <v>286</v>
      </c>
      <c r="E206" s="9" t="s">
        <v>153</v>
      </c>
      <c r="F206" s="12">
        <v>11</v>
      </c>
      <c r="G206" t="e">
        <f>VLOOKUP(A206,planos!$C$1:$F$1040,3,)</f>
        <v>#N/A</v>
      </c>
      <c r="H206" t="e">
        <f>VLOOKUP(A206,planos!$C$1:$F$1040,4,)</f>
        <v>#N/A</v>
      </c>
      <c r="I206" t="str">
        <f>VLOOKUP(E206,segmentação!$A$1:$M$261,12,)</f>
        <v>S2</v>
      </c>
      <c r="J206" t="e">
        <f>VLOOKUP(A206,'Bcos e Seg'!$C$1:$AC$262,11,)</f>
        <v>#N/A</v>
      </c>
    </row>
    <row r="207" spans="1:10" x14ac:dyDescent="0.25">
      <c r="A207" s="7">
        <v>1989001629</v>
      </c>
      <c r="B207" s="11" t="s">
        <v>609</v>
      </c>
      <c r="C207" s="9" t="s">
        <v>609</v>
      </c>
      <c r="D207" s="7" t="s">
        <v>352</v>
      </c>
      <c r="E207" s="9" t="s">
        <v>200</v>
      </c>
      <c r="F207" s="12">
        <v>18</v>
      </c>
      <c r="G207" t="str">
        <f>VLOOKUP(A207,planos!$C$1:$F$1040,3,)</f>
        <v>ATIVO - EM EXTINÇÃO</v>
      </c>
      <c r="H207" t="str">
        <f>VLOOKUP(A207,planos!$C$1:$F$1040,4,)</f>
        <v>LC109</v>
      </c>
      <c r="I207" t="str">
        <f>VLOOKUP(E207,segmentação!$A$1:$M$261,12,)</f>
        <v>S4</v>
      </c>
      <c r="J207" t="e">
        <f>VLOOKUP(A207,'Bcos e Seg'!$C$1:$AC$262,11,)</f>
        <v>#N/A</v>
      </c>
    </row>
    <row r="208" spans="1:10" x14ac:dyDescent="0.25">
      <c r="A208" s="7">
        <v>1989001874</v>
      </c>
      <c r="B208" s="11" t="s">
        <v>610</v>
      </c>
      <c r="C208" s="9" t="s">
        <v>611</v>
      </c>
      <c r="D208" s="7" t="s">
        <v>297</v>
      </c>
      <c r="E208" s="9" t="s">
        <v>612</v>
      </c>
      <c r="F208" s="12">
        <v>0</v>
      </c>
      <c r="G208" t="str">
        <f>VLOOKUP(A208,planos!$C$1:$F$1040,3,)</f>
        <v>ATIVO - EM TRANSFERÊNCIA DE GERENCIAMENTO</v>
      </c>
      <c r="H208" t="str">
        <f>VLOOKUP(A208,planos!$C$1:$F$1040,4,)</f>
        <v>LC109</v>
      </c>
      <c r="I208" t="e">
        <f>VLOOKUP(E208,segmentação!$A$1:$M$261,12,)</f>
        <v>#N/A</v>
      </c>
      <c r="J208" t="e">
        <f>VLOOKUP(A208,'Bcos e Seg'!$C$1:$AC$262,11,)</f>
        <v>#N/A</v>
      </c>
    </row>
    <row r="209" spans="1:10" x14ac:dyDescent="0.25">
      <c r="A209" s="7">
        <v>1989001874</v>
      </c>
      <c r="B209" s="11" t="s">
        <v>610</v>
      </c>
      <c r="C209" s="9" t="s">
        <v>611</v>
      </c>
      <c r="D209" s="7" t="s">
        <v>297</v>
      </c>
      <c r="E209" s="9" t="s">
        <v>156</v>
      </c>
      <c r="F209" s="10">
        <v>16763</v>
      </c>
      <c r="G209" t="str">
        <f>VLOOKUP(A209,planos!$C$1:$F$1040,3,)</f>
        <v>ATIVO - EM TRANSFERÊNCIA DE GERENCIAMENTO</v>
      </c>
      <c r="H209" t="str">
        <f>VLOOKUP(A209,planos!$C$1:$F$1040,4,)</f>
        <v>LC109</v>
      </c>
      <c r="I209" t="str">
        <f>VLOOKUP(E209,segmentação!$A$1:$M$261,12,)</f>
        <v>S2</v>
      </c>
      <c r="J209" t="e">
        <f>VLOOKUP(A209,'Bcos e Seg'!$C$1:$AC$262,11,)</f>
        <v>#N/A</v>
      </c>
    </row>
    <row r="210" spans="1:10" x14ac:dyDescent="0.25">
      <c r="A210" s="7">
        <v>1989002056</v>
      </c>
      <c r="B210" s="11" t="s">
        <v>613</v>
      </c>
      <c r="C210" s="9" t="s">
        <v>613</v>
      </c>
      <c r="D210" s="7" t="s">
        <v>297</v>
      </c>
      <c r="E210" s="9" t="s">
        <v>149</v>
      </c>
      <c r="F210" s="12">
        <v>411</v>
      </c>
      <c r="G210" t="str">
        <f>VLOOKUP(A210,planos!$C$1:$F$1040,3,)</f>
        <v>ATIVO - EM FUNCIONAMENTO</v>
      </c>
      <c r="H210" t="str">
        <f>VLOOKUP(A210,planos!$C$1:$F$1040,4,)</f>
        <v>LC109</v>
      </c>
      <c r="I210" t="str">
        <f>VLOOKUP(E210,segmentação!$A$1:$M$261,12,)</f>
        <v>S4</v>
      </c>
      <c r="J210" t="e">
        <f>VLOOKUP(A210,'Bcos e Seg'!$C$1:$AC$262,11,)</f>
        <v>#N/A</v>
      </c>
    </row>
    <row r="211" spans="1:10" x14ac:dyDescent="0.25">
      <c r="A211" s="7">
        <v>1989002129</v>
      </c>
      <c r="B211" s="11" t="s">
        <v>614</v>
      </c>
      <c r="C211" s="9" t="s">
        <v>615</v>
      </c>
      <c r="D211" s="7" t="s">
        <v>286</v>
      </c>
      <c r="E211" s="9" t="s">
        <v>153</v>
      </c>
      <c r="F211" s="12">
        <v>0</v>
      </c>
      <c r="G211" t="e">
        <f>VLOOKUP(A211,planos!$C$1:$F$1040,3,)</f>
        <v>#N/A</v>
      </c>
      <c r="H211" t="e">
        <f>VLOOKUP(A211,planos!$C$1:$F$1040,4,)</f>
        <v>#N/A</v>
      </c>
      <c r="I211" t="str">
        <f>VLOOKUP(E211,segmentação!$A$1:$M$261,12,)</f>
        <v>S2</v>
      </c>
      <c r="J211" t="e">
        <f>VLOOKUP(A211,'Bcos e Seg'!$C$1:$AC$262,11,)</f>
        <v>#N/A</v>
      </c>
    </row>
    <row r="212" spans="1:10" x14ac:dyDescent="0.25">
      <c r="A212" s="7">
        <v>1989002211</v>
      </c>
      <c r="B212" s="11" t="s">
        <v>616</v>
      </c>
      <c r="C212" s="9" t="s">
        <v>616</v>
      </c>
      <c r="D212" s="7" t="s">
        <v>352</v>
      </c>
      <c r="E212" s="9" t="s">
        <v>153</v>
      </c>
      <c r="F212" s="12">
        <v>0</v>
      </c>
      <c r="G212" t="e">
        <f>VLOOKUP(A212,planos!$C$1:$F$1040,3,)</f>
        <v>#N/A</v>
      </c>
      <c r="H212" t="e">
        <f>VLOOKUP(A212,planos!$C$1:$F$1040,4,)</f>
        <v>#N/A</v>
      </c>
      <c r="I212" t="str">
        <f>VLOOKUP(E212,segmentação!$A$1:$M$261,12,)</f>
        <v>S2</v>
      </c>
      <c r="J212" t="e">
        <f>VLOOKUP(A212,'Bcos e Seg'!$C$1:$AC$262,11,)</f>
        <v>#N/A</v>
      </c>
    </row>
    <row r="213" spans="1:10" x14ac:dyDescent="0.25">
      <c r="A213" s="7">
        <v>1989002374</v>
      </c>
      <c r="B213" s="11" t="s">
        <v>617</v>
      </c>
      <c r="C213" s="9" t="s">
        <v>617</v>
      </c>
      <c r="D213" s="7" t="s">
        <v>352</v>
      </c>
      <c r="E213" s="9" t="s">
        <v>153</v>
      </c>
      <c r="F213" s="12">
        <v>0</v>
      </c>
      <c r="G213" t="e">
        <f>VLOOKUP(A213,planos!$C$1:$F$1040,3,)</f>
        <v>#N/A</v>
      </c>
      <c r="H213" t="e">
        <f>VLOOKUP(A213,planos!$C$1:$F$1040,4,)</f>
        <v>#N/A</v>
      </c>
      <c r="I213" t="str">
        <f>VLOOKUP(E213,segmentação!$A$1:$M$261,12,)</f>
        <v>S2</v>
      </c>
      <c r="J213" t="e">
        <f>VLOOKUP(A213,'Bcos e Seg'!$C$1:$AC$262,11,)</f>
        <v>#N/A</v>
      </c>
    </row>
    <row r="214" spans="1:10" x14ac:dyDescent="0.25">
      <c r="A214" s="7">
        <v>1989002447</v>
      </c>
      <c r="B214" s="11" t="s">
        <v>618</v>
      </c>
      <c r="C214" s="9" t="s">
        <v>619</v>
      </c>
      <c r="D214" s="7" t="s">
        <v>352</v>
      </c>
      <c r="E214" s="9" t="s">
        <v>153</v>
      </c>
      <c r="F214" s="12">
        <v>0</v>
      </c>
      <c r="G214" t="e">
        <f>VLOOKUP(A214,planos!$C$1:$F$1040,3,)</f>
        <v>#N/A</v>
      </c>
      <c r="H214" t="e">
        <f>VLOOKUP(A214,planos!$C$1:$F$1040,4,)</f>
        <v>#N/A</v>
      </c>
      <c r="I214" t="str">
        <f>VLOOKUP(E214,segmentação!$A$1:$M$261,12,)</f>
        <v>S2</v>
      </c>
      <c r="J214" t="e">
        <f>VLOOKUP(A214,'Bcos e Seg'!$C$1:$AC$262,11,)</f>
        <v>#N/A</v>
      </c>
    </row>
    <row r="215" spans="1:10" x14ac:dyDescent="0.25">
      <c r="A215" s="7">
        <v>1990000118</v>
      </c>
      <c r="B215" s="11" t="s">
        <v>620</v>
      </c>
      <c r="C215" s="9" t="s">
        <v>621</v>
      </c>
      <c r="D215" s="7" t="s">
        <v>352</v>
      </c>
      <c r="E215" s="9" t="s">
        <v>158</v>
      </c>
      <c r="F215" s="10">
        <v>3451</v>
      </c>
      <c r="G215" t="str">
        <f>VLOOKUP(A215,planos!$C$1:$F$1040,3,)</f>
        <v>ATIVO - EM FUNCIONAMENTO</v>
      </c>
      <c r="H215" t="str">
        <f>VLOOKUP(A215,planos!$C$1:$F$1040,4,)</f>
        <v>LC109</v>
      </c>
      <c r="I215" t="str">
        <f>VLOOKUP(E215,segmentação!$A$1:$M$261,12,)</f>
        <v>S2</v>
      </c>
      <c r="J215" t="e">
        <f>VLOOKUP(A215,'Bcos e Seg'!$C$1:$AC$262,11,)</f>
        <v>#N/A</v>
      </c>
    </row>
    <row r="216" spans="1:10" x14ac:dyDescent="0.25">
      <c r="A216" s="7">
        <v>1990000274</v>
      </c>
      <c r="B216" s="11" t="s">
        <v>622</v>
      </c>
      <c r="C216" s="9" t="s">
        <v>623</v>
      </c>
      <c r="D216" s="7" t="s">
        <v>286</v>
      </c>
      <c r="E216" s="9" t="s">
        <v>154</v>
      </c>
      <c r="F216" s="12">
        <v>30</v>
      </c>
      <c r="G216" t="e">
        <f>VLOOKUP(A216,planos!$C$1:$F$1040,3,)</f>
        <v>#N/A</v>
      </c>
      <c r="H216" t="e">
        <f>VLOOKUP(A216,planos!$C$1:$F$1040,4,)</f>
        <v>#N/A</v>
      </c>
      <c r="I216" t="str">
        <f>VLOOKUP(E216,segmentação!$A$1:$M$261,12,)</f>
        <v>S4</v>
      </c>
      <c r="J216" t="e">
        <f>VLOOKUP(A216,'Bcos e Seg'!$C$1:$AC$262,11,)</f>
        <v>#N/A</v>
      </c>
    </row>
    <row r="217" spans="1:10" x14ac:dyDescent="0.25">
      <c r="A217" s="7">
        <v>1990000347</v>
      </c>
      <c r="B217" s="11" t="s">
        <v>624</v>
      </c>
      <c r="C217" s="9" t="s">
        <v>624</v>
      </c>
      <c r="D217" s="7" t="s">
        <v>286</v>
      </c>
      <c r="E217" s="9" t="s">
        <v>135</v>
      </c>
      <c r="F217" s="12">
        <v>59</v>
      </c>
      <c r="G217" t="str">
        <f>VLOOKUP(A217,planos!$C$1:$F$1040,3,)</f>
        <v>ATIVO - EM EXTINÇÃO</v>
      </c>
      <c r="H217" t="str">
        <f>VLOOKUP(A217,planos!$C$1:$F$1040,4,)</f>
        <v>LC109</v>
      </c>
      <c r="I217" t="str">
        <f>VLOOKUP(E217,segmentação!$A$1:$M$261,12,)</f>
        <v>S1</v>
      </c>
      <c r="J217" t="str">
        <f>VLOOKUP(A217,'Bcos e Seg'!$C$1:$AC$262,11,)</f>
        <v>ITAU UNIBANCO S.A.</v>
      </c>
    </row>
    <row r="218" spans="1:10" x14ac:dyDescent="0.25">
      <c r="A218" s="7">
        <v>1990000411</v>
      </c>
      <c r="B218" s="11" t="s">
        <v>625</v>
      </c>
      <c r="C218" s="9" t="s">
        <v>626</v>
      </c>
      <c r="D218" s="7" t="s">
        <v>297</v>
      </c>
      <c r="E218" s="9" t="s">
        <v>154</v>
      </c>
      <c r="F218" s="12">
        <v>31</v>
      </c>
      <c r="G218" t="e">
        <f>VLOOKUP(A218,planos!$C$1:$F$1040,3,)</f>
        <v>#N/A</v>
      </c>
      <c r="H218" t="e">
        <f>VLOOKUP(A218,planos!$C$1:$F$1040,4,)</f>
        <v>#N/A</v>
      </c>
      <c r="I218" t="str">
        <f>VLOOKUP(E218,segmentação!$A$1:$M$261,12,)</f>
        <v>S4</v>
      </c>
      <c r="J218" t="e">
        <f>VLOOKUP(A218,'Bcos e Seg'!$C$1:$AC$262,11,)</f>
        <v>#N/A</v>
      </c>
    </row>
    <row r="219" spans="1:10" x14ac:dyDescent="0.25">
      <c r="A219" s="7">
        <v>1990000592</v>
      </c>
      <c r="B219" s="11" t="s">
        <v>627</v>
      </c>
      <c r="C219" s="9" t="s">
        <v>627</v>
      </c>
      <c r="D219" s="7" t="s">
        <v>352</v>
      </c>
      <c r="E219" s="9" t="s">
        <v>135</v>
      </c>
      <c r="F219" s="12">
        <v>57</v>
      </c>
      <c r="G219" t="str">
        <f>VLOOKUP(A219,planos!$C$1:$F$1040,3,)</f>
        <v>ATIVO - EM EXTINÇÃO</v>
      </c>
      <c r="H219" t="str">
        <f>VLOOKUP(A219,planos!$C$1:$F$1040,4,)</f>
        <v>LC109</v>
      </c>
      <c r="I219" t="str">
        <f>VLOOKUP(E219,segmentação!$A$1:$M$261,12,)</f>
        <v>S1</v>
      </c>
      <c r="J219" t="str">
        <f>VLOOKUP(A219,'Bcos e Seg'!$C$1:$AC$262,11,)</f>
        <v>ITAU UNIBANCO S.A.</v>
      </c>
    </row>
    <row r="220" spans="1:10" x14ac:dyDescent="0.25">
      <c r="A220" s="7">
        <v>1990000819</v>
      </c>
      <c r="B220" s="11" t="s">
        <v>628</v>
      </c>
      <c r="C220" s="9" t="s">
        <v>68</v>
      </c>
      <c r="D220" s="7" t="s">
        <v>352</v>
      </c>
      <c r="E220" s="9" t="s">
        <v>68</v>
      </c>
      <c r="F220" s="10">
        <v>12580</v>
      </c>
      <c r="G220" t="str">
        <f>VLOOKUP(A220,planos!$C$1:$F$1040,3,)</f>
        <v>ATIVO - EM FUNCIONAMENTO</v>
      </c>
      <c r="H220" t="str">
        <f>VLOOKUP(A220,planos!$C$1:$F$1040,4,)</f>
        <v>LC109</v>
      </c>
      <c r="I220" t="str">
        <f>VLOOKUP(E220,segmentação!$A$1:$M$261,12,)</f>
        <v>S4</v>
      </c>
      <c r="J220" t="e">
        <f>VLOOKUP(A220,'Bcos e Seg'!$C$1:$AC$262,11,)</f>
        <v>#N/A</v>
      </c>
    </row>
    <row r="221" spans="1:10" x14ac:dyDescent="0.25">
      <c r="A221" s="7">
        <v>1990000983</v>
      </c>
      <c r="B221" s="11" t="s">
        <v>629</v>
      </c>
      <c r="C221" s="9" t="s">
        <v>261</v>
      </c>
      <c r="D221" s="7" t="s">
        <v>352</v>
      </c>
      <c r="E221" s="9" t="s">
        <v>261</v>
      </c>
      <c r="F221" s="12">
        <v>267</v>
      </c>
      <c r="G221" t="str">
        <f>VLOOKUP(A221,planos!$C$1:$F$1040,3,)</f>
        <v>ATIVO - EM FUNCIONAMENTO</v>
      </c>
      <c r="H221" t="str">
        <f>VLOOKUP(A221,planos!$C$1:$F$1040,4,)</f>
        <v>LC109</v>
      </c>
      <c r="I221" t="str">
        <f>VLOOKUP(E221,segmentação!$A$1:$M$261,12,)</f>
        <v>S4</v>
      </c>
      <c r="J221" t="e">
        <f>VLOOKUP(A221,'Bcos e Seg'!$C$1:$AC$262,11,)</f>
        <v>#N/A</v>
      </c>
    </row>
    <row r="222" spans="1:10" x14ac:dyDescent="0.25">
      <c r="A222" s="7">
        <v>1990001092</v>
      </c>
      <c r="B222" s="11" t="s">
        <v>630</v>
      </c>
      <c r="C222" s="9" t="s">
        <v>187</v>
      </c>
      <c r="D222" s="7" t="s">
        <v>297</v>
      </c>
      <c r="E222" s="9" t="s">
        <v>187</v>
      </c>
      <c r="F222" s="10">
        <v>8466</v>
      </c>
      <c r="G222" t="str">
        <f>VLOOKUP(A222,planos!$C$1:$F$1040,3,)</f>
        <v>ATIVO - EM FUNCIONAMENTO</v>
      </c>
      <c r="H222" t="str">
        <f>VLOOKUP(A222,planos!$C$1:$F$1040,4,)</f>
        <v>LC109</v>
      </c>
      <c r="I222" t="str">
        <f>VLOOKUP(E222,segmentação!$A$1:$M$261,12,)</f>
        <v>S3</v>
      </c>
      <c r="J222" t="e">
        <f>VLOOKUP(A222,'Bcos e Seg'!$C$1:$AC$262,11,)</f>
        <v>#N/A</v>
      </c>
    </row>
    <row r="223" spans="1:10" x14ac:dyDescent="0.25">
      <c r="A223" s="7">
        <v>1990001165</v>
      </c>
      <c r="B223" s="11" t="s">
        <v>631</v>
      </c>
      <c r="C223" s="9" t="s">
        <v>632</v>
      </c>
      <c r="D223" s="7" t="s">
        <v>297</v>
      </c>
      <c r="E223" s="9" t="s">
        <v>275</v>
      </c>
      <c r="F223" s="10">
        <v>127478</v>
      </c>
      <c r="G223" t="str">
        <f>VLOOKUP(A223,planos!$C$1:$F$1040,3,)</f>
        <v>ATIVO - EM FUNCIONAMENTO</v>
      </c>
      <c r="H223" t="str">
        <f>VLOOKUP(A223,planos!$C$1:$F$1040,4,)</f>
        <v>LC109</v>
      </c>
      <c r="I223" t="str">
        <f>VLOOKUP(E223,segmentação!$A$1:$M$261,12,)</f>
        <v>S3</v>
      </c>
      <c r="J223" t="e">
        <f>VLOOKUP(A223,'Bcos e Seg'!$C$1:$AC$262,11,)</f>
        <v>#N/A</v>
      </c>
    </row>
    <row r="224" spans="1:10" x14ac:dyDescent="0.25">
      <c r="A224" s="7">
        <v>1990001319</v>
      </c>
      <c r="B224" s="11" t="s">
        <v>633</v>
      </c>
      <c r="C224" s="9" t="s">
        <v>634</v>
      </c>
      <c r="D224" s="7" t="s">
        <v>286</v>
      </c>
      <c r="E224" s="9" t="s">
        <v>129</v>
      </c>
      <c r="F224" s="12">
        <v>864</v>
      </c>
      <c r="G224" t="str">
        <f>VLOOKUP(A224,planos!$C$1:$F$1040,3,)</f>
        <v>ATIVO - EM EXTINÇÃO</v>
      </c>
      <c r="H224" t="str">
        <f>VLOOKUP(A224,planos!$C$1:$F$1040,4,)</f>
        <v>LC109</v>
      </c>
      <c r="I224" t="str">
        <f>VLOOKUP(E224,segmentação!$A$1:$M$261,12,)</f>
        <v>S3</v>
      </c>
      <c r="J224" t="e">
        <f>VLOOKUP(A224,'Bcos e Seg'!$C$1:$AC$262,11,)</f>
        <v>#N/A</v>
      </c>
    </row>
    <row r="225" spans="1:10" x14ac:dyDescent="0.25">
      <c r="A225" s="7">
        <v>1990001483</v>
      </c>
      <c r="B225" s="11" t="s">
        <v>635</v>
      </c>
      <c r="C225" s="9" t="s">
        <v>410</v>
      </c>
      <c r="D225" s="7" t="s">
        <v>286</v>
      </c>
      <c r="E225" s="9" t="s">
        <v>237</v>
      </c>
      <c r="F225" s="10">
        <v>27120</v>
      </c>
      <c r="G225" t="str">
        <f>VLOOKUP(A225,planos!$C$1:$F$1040,3,)</f>
        <v>ATIVO - EM EXTINÇÃO</v>
      </c>
      <c r="H225" t="str">
        <f>VLOOKUP(A225,planos!$C$1:$F$1040,4,)</f>
        <v>LC108/109</v>
      </c>
      <c r="I225" t="str">
        <f>VLOOKUP(E225,segmentação!$A$1:$M$261,12,)</f>
        <v>S2</v>
      </c>
      <c r="J225" t="e">
        <f>VLOOKUP(A225,'Bcos e Seg'!$C$1:$AC$262,11,)</f>
        <v>#N/A</v>
      </c>
    </row>
    <row r="226" spans="1:10" x14ac:dyDescent="0.25">
      <c r="A226" s="7">
        <v>1990001629</v>
      </c>
      <c r="B226" s="11" t="s">
        <v>636</v>
      </c>
      <c r="C226" s="9" t="s">
        <v>637</v>
      </c>
      <c r="D226" s="7" t="s">
        <v>286</v>
      </c>
      <c r="E226" s="9" t="s">
        <v>257</v>
      </c>
      <c r="F226" s="12">
        <v>78</v>
      </c>
      <c r="G226" t="str">
        <f>VLOOKUP(A226,planos!$C$1:$F$1040,3,)</f>
        <v>ATIVO - EM EXTINÇÃO</v>
      </c>
      <c r="H226" t="str">
        <f>VLOOKUP(A226,planos!$C$1:$F$1040,4,)</f>
        <v>LC109</v>
      </c>
      <c r="I226" t="str">
        <f>VLOOKUP(E226,segmentação!$A$1:$M$261,12,)</f>
        <v>S4</v>
      </c>
      <c r="J226" t="e">
        <f>VLOOKUP(A226,'Bcos e Seg'!$C$1:$AC$262,11,)</f>
        <v>#N/A</v>
      </c>
    </row>
    <row r="227" spans="1:10" x14ac:dyDescent="0.25">
      <c r="A227" s="7">
        <v>1990001947</v>
      </c>
      <c r="B227" s="11" t="s">
        <v>638</v>
      </c>
      <c r="C227" s="9" t="s">
        <v>639</v>
      </c>
      <c r="D227" s="7" t="s">
        <v>352</v>
      </c>
      <c r="E227" s="9" t="s">
        <v>153</v>
      </c>
      <c r="F227" s="10">
        <v>2437</v>
      </c>
      <c r="G227" t="str">
        <f>VLOOKUP(A227,planos!$C$1:$F$1040,3,)</f>
        <v>ATIVO - EM FUNCIONAMENTO</v>
      </c>
      <c r="H227" t="str">
        <f>VLOOKUP(A227,planos!$C$1:$F$1040,4,)</f>
        <v>LC109</v>
      </c>
      <c r="I227" t="str">
        <f>VLOOKUP(E227,segmentação!$A$1:$M$261,12,)</f>
        <v>S2</v>
      </c>
      <c r="J227" t="e">
        <f>VLOOKUP(A227,'Bcos e Seg'!$C$1:$AC$262,11,)</f>
        <v>#N/A</v>
      </c>
    </row>
    <row r="228" spans="1:10" x14ac:dyDescent="0.25">
      <c r="A228" s="7">
        <v>1990002056</v>
      </c>
      <c r="B228" s="11" t="s">
        <v>640</v>
      </c>
      <c r="C228" s="9" t="s">
        <v>640</v>
      </c>
      <c r="D228" s="7" t="s">
        <v>286</v>
      </c>
      <c r="E228" s="9" t="s">
        <v>153</v>
      </c>
      <c r="F228" s="12">
        <v>0</v>
      </c>
      <c r="G228" t="e">
        <f>VLOOKUP(A228,planos!$C$1:$F$1040,3,)</f>
        <v>#N/A</v>
      </c>
      <c r="H228" t="e">
        <f>VLOOKUP(A228,planos!$C$1:$F$1040,4,)</f>
        <v>#N/A</v>
      </c>
      <c r="I228" t="str">
        <f>VLOOKUP(E228,segmentação!$A$1:$M$261,12,)</f>
        <v>S2</v>
      </c>
      <c r="J228" t="e">
        <f>VLOOKUP(A228,'Bcos e Seg'!$C$1:$AC$262,11,)</f>
        <v>#N/A</v>
      </c>
    </row>
    <row r="229" spans="1:10" x14ac:dyDescent="0.25">
      <c r="A229" s="7">
        <v>1990002129</v>
      </c>
      <c r="B229" s="11" t="s">
        <v>641</v>
      </c>
      <c r="C229" s="9" t="s">
        <v>642</v>
      </c>
      <c r="D229" s="7" t="s">
        <v>352</v>
      </c>
      <c r="E229" s="9" t="s">
        <v>116</v>
      </c>
      <c r="F229" s="10">
        <v>1341</v>
      </c>
      <c r="G229" t="str">
        <f>VLOOKUP(A229,planos!$C$1:$F$1040,3,)</f>
        <v>ATIVO - EM TRANSFERÊNCIA DE GERENCIAMENTO</v>
      </c>
      <c r="H229" t="str">
        <f>VLOOKUP(A229,planos!$C$1:$F$1040,4,)</f>
        <v>LC109</v>
      </c>
      <c r="I229" t="str">
        <f>VLOOKUP(E229,segmentação!$A$1:$M$261,12,)</f>
        <v>S2</v>
      </c>
      <c r="J229" t="e">
        <f>VLOOKUP(A229,'Bcos e Seg'!$C$1:$AC$262,11,)</f>
        <v>#N/A</v>
      </c>
    </row>
    <row r="230" spans="1:10" x14ac:dyDescent="0.25">
      <c r="A230" s="7">
        <v>1990002129</v>
      </c>
      <c r="B230" s="11" t="s">
        <v>641</v>
      </c>
      <c r="C230" s="9" t="s">
        <v>642</v>
      </c>
      <c r="D230" s="7" t="s">
        <v>352</v>
      </c>
      <c r="E230" s="9" t="s">
        <v>156</v>
      </c>
      <c r="F230" s="12">
        <v>0</v>
      </c>
      <c r="G230" t="str">
        <f>VLOOKUP(A230,planos!$C$1:$F$1040,3,)</f>
        <v>ATIVO - EM TRANSFERÊNCIA DE GERENCIAMENTO</v>
      </c>
      <c r="H230" t="str">
        <f>VLOOKUP(A230,planos!$C$1:$F$1040,4,)</f>
        <v>LC109</v>
      </c>
      <c r="I230" t="str">
        <f>VLOOKUP(E230,segmentação!$A$1:$M$261,12,)</f>
        <v>S2</v>
      </c>
      <c r="J230" t="e">
        <f>VLOOKUP(A230,'Bcos e Seg'!$C$1:$AC$262,11,)</f>
        <v>#N/A</v>
      </c>
    </row>
    <row r="231" spans="1:10" x14ac:dyDescent="0.25">
      <c r="A231" s="7">
        <v>1991000138</v>
      </c>
      <c r="B231" s="11" t="s">
        <v>643</v>
      </c>
      <c r="C231" s="9" t="s">
        <v>644</v>
      </c>
      <c r="D231" s="7" t="s">
        <v>286</v>
      </c>
      <c r="E231" s="9" t="s">
        <v>498</v>
      </c>
      <c r="F231" s="12">
        <v>0</v>
      </c>
      <c r="G231" t="e">
        <f>VLOOKUP(A231,planos!$C$1:$F$1040,3,)</f>
        <v>#N/A</v>
      </c>
      <c r="H231" t="e">
        <f>VLOOKUP(A231,planos!$C$1:$F$1040,4,)</f>
        <v>#N/A</v>
      </c>
      <c r="I231" t="e">
        <f>VLOOKUP(E231,segmentação!$A$1:$M$261,12,)</f>
        <v>#N/A</v>
      </c>
      <c r="J231" t="e">
        <f>VLOOKUP(A231,'Bcos e Seg'!$C$1:$AC$262,11,)</f>
        <v>#N/A</v>
      </c>
    </row>
    <row r="232" spans="1:10" x14ac:dyDescent="0.25">
      <c r="A232" s="7">
        <v>1991000219</v>
      </c>
      <c r="B232" s="11" t="s">
        <v>645</v>
      </c>
      <c r="C232" s="9" t="s">
        <v>646</v>
      </c>
      <c r="D232" s="7" t="s">
        <v>286</v>
      </c>
      <c r="E232" s="9" t="s">
        <v>61</v>
      </c>
      <c r="F232" s="12">
        <v>0</v>
      </c>
      <c r="G232" t="e">
        <f>VLOOKUP(A232,planos!$C$1:$F$1040,3,)</f>
        <v>#N/A</v>
      </c>
      <c r="H232" t="e">
        <f>VLOOKUP(A232,planos!$C$1:$F$1040,4,)</f>
        <v>#N/A</v>
      </c>
      <c r="I232" t="str">
        <f>VLOOKUP(E232,segmentação!$A$1:$M$261,12,)</f>
        <v>S3</v>
      </c>
      <c r="J232" t="str">
        <f>VLOOKUP(A232,'Bcos e Seg'!$C$1:$AC$262,11,)</f>
        <v>BANCO CREDICARD S.A.</v>
      </c>
    </row>
    <row r="233" spans="1:10" x14ac:dyDescent="0.25">
      <c r="A233" s="7">
        <v>1991000383</v>
      </c>
      <c r="B233" s="11" t="s">
        <v>647</v>
      </c>
      <c r="C233" s="9" t="s">
        <v>648</v>
      </c>
      <c r="D233" s="7" t="s">
        <v>352</v>
      </c>
      <c r="E233" s="9" t="s">
        <v>61</v>
      </c>
      <c r="F233" s="12">
        <v>0</v>
      </c>
      <c r="G233" t="e">
        <f>VLOOKUP(A233,planos!$C$1:$F$1040,3,)</f>
        <v>#N/A</v>
      </c>
      <c r="H233" t="e">
        <f>VLOOKUP(A233,planos!$C$1:$F$1040,4,)</f>
        <v>#N/A</v>
      </c>
      <c r="I233" t="str">
        <f>VLOOKUP(E233,segmentação!$A$1:$M$261,12,)</f>
        <v>S3</v>
      </c>
      <c r="J233" t="str">
        <f>VLOOKUP(A233,'Bcos e Seg'!$C$1:$AC$262,11,)</f>
        <v>BANCO CREDICARD S.A.</v>
      </c>
    </row>
    <row r="234" spans="1:10" x14ac:dyDescent="0.25">
      <c r="A234" s="7">
        <v>1991001029</v>
      </c>
      <c r="B234" s="11" t="s">
        <v>649</v>
      </c>
      <c r="C234" s="9" t="s">
        <v>650</v>
      </c>
      <c r="D234" s="7" t="s">
        <v>286</v>
      </c>
      <c r="E234" s="9" t="s">
        <v>252</v>
      </c>
      <c r="F234" s="10">
        <v>41841</v>
      </c>
      <c r="G234" t="str">
        <f>VLOOKUP(A234,planos!$C$1:$F$1040,3,)</f>
        <v>ATIVO - EM EXTINÇÃO</v>
      </c>
      <c r="H234" t="str">
        <f>VLOOKUP(A234,planos!$C$1:$F$1040,4,)</f>
        <v>LC109</v>
      </c>
      <c r="I234" t="str">
        <f>VLOOKUP(E234,segmentação!$A$1:$M$261,12,)</f>
        <v>S2</v>
      </c>
      <c r="J234" t="e">
        <f>VLOOKUP(A234,'Bcos e Seg'!$C$1:$AC$262,11,)</f>
        <v>#N/A</v>
      </c>
    </row>
    <row r="235" spans="1:10" x14ac:dyDescent="0.25">
      <c r="A235" s="7">
        <v>1991001118</v>
      </c>
      <c r="B235" s="11" t="s">
        <v>651</v>
      </c>
      <c r="C235" s="9" t="s">
        <v>652</v>
      </c>
      <c r="D235" s="7" t="s">
        <v>286</v>
      </c>
      <c r="E235" s="9" t="s">
        <v>153</v>
      </c>
      <c r="F235" s="12">
        <v>3</v>
      </c>
      <c r="G235" t="e">
        <f>VLOOKUP(A235,planos!$C$1:$F$1040,3,)</f>
        <v>#N/A</v>
      </c>
      <c r="H235" t="e">
        <f>VLOOKUP(A235,planos!$C$1:$F$1040,4,)</f>
        <v>#N/A</v>
      </c>
      <c r="I235" t="str">
        <f>VLOOKUP(E235,segmentação!$A$1:$M$261,12,)</f>
        <v>S2</v>
      </c>
      <c r="J235" t="e">
        <f>VLOOKUP(A235,'Bcos e Seg'!$C$1:$AC$262,11,)</f>
        <v>#N/A</v>
      </c>
    </row>
    <row r="236" spans="1:10" x14ac:dyDescent="0.25">
      <c r="A236" s="7">
        <v>1991001274</v>
      </c>
      <c r="B236" s="11" t="s">
        <v>653</v>
      </c>
      <c r="C236" s="9" t="s">
        <v>654</v>
      </c>
      <c r="D236" s="7" t="s">
        <v>286</v>
      </c>
      <c r="E236" s="9" t="s">
        <v>249</v>
      </c>
      <c r="F236" s="10">
        <v>9654</v>
      </c>
      <c r="G236" t="str">
        <f>VLOOKUP(A236,planos!$C$1:$F$1040,3,)</f>
        <v>ATIVO - EM FUNCIONAMENTO</v>
      </c>
      <c r="H236" t="str">
        <f>VLOOKUP(A236,planos!$C$1:$F$1040,4,)</f>
        <v>LC108/109</v>
      </c>
      <c r="I236" t="str">
        <f>VLOOKUP(E236,segmentação!$A$1:$M$261,12,)</f>
        <v>S4</v>
      </c>
      <c r="J236" t="e">
        <f>VLOOKUP(A236,'Bcos e Seg'!$C$1:$AC$262,11,)</f>
        <v>#N/A</v>
      </c>
    </row>
    <row r="237" spans="1:10" x14ac:dyDescent="0.25">
      <c r="A237" s="7">
        <v>1991001347</v>
      </c>
      <c r="B237" s="11" t="s">
        <v>655</v>
      </c>
      <c r="C237" s="9" t="s">
        <v>656</v>
      </c>
      <c r="D237" s="7" t="s">
        <v>352</v>
      </c>
      <c r="E237" s="9" t="s">
        <v>153</v>
      </c>
      <c r="F237" s="10">
        <v>1619</v>
      </c>
      <c r="G237" t="str">
        <f>VLOOKUP(A237,planos!$C$1:$F$1040,3,)</f>
        <v>ATIVO - EM FUNCIONAMENTO</v>
      </c>
      <c r="H237" t="str">
        <f>VLOOKUP(A237,planos!$C$1:$F$1040,4,)</f>
        <v>LC109</v>
      </c>
      <c r="I237" t="str">
        <f>VLOOKUP(E237,segmentação!$A$1:$M$261,12,)</f>
        <v>S2</v>
      </c>
      <c r="J237" t="e">
        <f>VLOOKUP(A237,'Bcos e Seg'!$C$1:$AC$262,11,)</f>
        <v>#N/A</v>
      </c>
    </row>
    <row r="238" spans="1:10" x14ac:dyDescent="0.25">
      <c r="A238" s="7">
        <v>1991001411</v>
      </c>
      <c r="B238" s="11" t="s">
        <v>657</v>
      </c>
      <c r="C238" s="9" t="s">
        <v>658</v>
      </c>
      <c r="D238" s="7" t="s">
        <v>352</v>
      </c>
      <c r="E238" s="9" t="s">
        <v>278</v>
      </c>
      <c r="F238" s="10">
        <v>40663</v>
      </c>
      <c r="G238" t="str">
        <f>VLOOKUP(A238,planos!$C$1:$F$1040,3,)</f>
        <v>ATIVO - EM FUNCIONAMENTO</v>
      </c>
      <c r="H238" t="str">
        <f>VLOOKUP(A238,planos!$C$1:$F$1040,4,)</f>
        <v>LC109</v>
      </c>
      <c r="I238" t="str">
        <f>VLOOKUP(E238,segmentação!$A$1:$M$261,12,)</f>
        <v>S3</v>
      </c>
      <c r="J238" t="e">
        <f>VLOOKUP(A238,'Bcos e Seg'!$C$1:$AC$262,11,)</f>
        <v>#N/A</v>
      </c>
    </row>
    <row r="239" spans="1:10" x14ac:dyDescent="0.25">
      <c r="A239" s="7">
        <v>1991001819</v>
      </c>
      <c r="B239" s="11" t="s">
        <v>659</v>
      </c>
      <c r="C239" s="9" t="s">
        <v>660</v>
      </c>
      <c r="D239" s="7" t="s">
        <v>286</v>
      </c>
      <c r="E239" s="9" t="s">
        <v>153</v>
      </c>
      <c r="F239" s="12">
        <v>38</v>
      </c>
      <c r="G239" t="e">
        <f>VLOOKUP(A239,planos!$C$1:$F$1040,3,)</f>
        <v>#N/A</v>
      </c>
      <c r="H239" t="e">
        <f>VLOOKUP(A239,planos!$C$1:$F$1040,4,)</f>
        <v>#N/A</v>
      </c>
      <c r="I239" t="str">
        <f>VLOOKUP(E239,segmentação!$A$1:$M$261,12,)</f>
        <v>S2</v>
      </c>
      <c r="J239" t="e">
        <f>VLOOKUP(A239,'Bcos e Seg'!$C$1:$AC$262,11,)</f>
        <v>#N/A</v>
      </c>
    </row>
    <row r="240" spans="1:10" x14ac:dyDescent="0.25">
      <c r="A240" s="7">
        <v>1991002165</v>
      </c>
      <c r="B240" s="11" t="s">
        <v>661</v>
      </c>
      <c r="C240" s="9" t="s">
        <v>662</v>
      </c>
      <c r="D240" s="7" t="s">
        <v>286</v>
      </c>
      <c r="E240" s="9" t="s">
        <v>201</v>
      </c>
      <c r="F240" s="10">
        <v>2146</v>
      </c>
      <c r="G240" t="str">
        <f>VLOOKUP(A240,planos!$C$1:$F$1040,3,)</f>
        <v>ATIVO - EM EXTINÇÃO</v>
      </c>
      <c r="H240" t="str">
        <f>VLOOKUP(A240,planos!$C$1:$F$1040,4,)</f>
        <v>LC109</v>
      </c>
      <c r="I240" t="str">
        <f>VLOOKUP(E240,segmentação!$A$1:$M$261,12,)</f>
        <v>S3</v>
      </c>
      <c r="J240" t="e">
        <f>VLOOKUP(A240,'Bcos e Seg'!$C$1:$AC$262,11,)</f>
        <v>#N/A</v>
      </c>
    </row>
    <row r="241" spans="1:10" x14ac:dyDescent="0.25">
      <c r="A241" s="7">
        <v>1991002238</v>
      </c>
      <c r="B241" s="11" t="s">
        <v>663</v>
      </c>
      <c r="C241" s="9" t="s">
        <v>664</v>
      </c>
      <c r="D241" s="7" t="s">
        <v>352</v>
      </c>
      <c r="E241" s="9" t="s">
        <v>201</v>
      </c>
      <c r="F241" s="10">
        <v>1440</v>
      </c>
      <c r="G241" t="str">
        <f>VLOOKUP(A241,planos!$C$1:$F$1040,3,)</f>
        <v>ATIVO - EM EXTINÇÃO</v>
      </c>
      <c r="H241" t="str">
        <f>VLOOKUP(A241,planos!$C$1:$F$1040,4,)</f>
        <v>LC109</v>
      </c>
      <c r="I241" t="str">
        <f>VLOOKUP(E241,segmentação!$A$1:$M$261,12,)</f>
        <v>S3</v>
      </c>
      <c r="J241" t="e">
        <f>VLOOKUP(A241,'Bcos e Seg'!$C$1:$AC$262,11,)</f>
        <v>#N/A</v>
      </c>
    </row>
    <row r="242" spans="1:10" x14ac:dyDescent="0.25">
      <c r="A242" s="7">
        <v>1991002483</v>
      </c>
      <c r="B242" s="11" t="s">
        <v>665</v>
      </c>
      <c r="C242" s="9" t="s">
        <v>666</v>
      </c>
      <c r="D242" s="7" t="s">
        <v>352</v>
      </c>
      <c r="E242" s="9" t="s">
        <v>145</v>
      </c>
      <c r="F242" s="10">
        <v>14462</v>
      </c>
      <c r="G242" t="str">
        <f>VLOOKUP(A242,planos!$C$1:$F$1040,3,)</f>
        <v>ATIVO - EM FUNCIONAMENTO</v>
      </c>
      <c r="H242" t="str">
        <f>VLOOKUP(A242,planos!$C$1:$F$1040,4,)</f>
        <v>LC109</v>
      </c>
      <c r="I242" t="str">
        <f>VLOOKUP(E242,segmentação!$A$1:$M$261,12,)</f>
        <v>S4</v>
      </c>
      <c r="J242" t="e">
        <f>VLOOKUP(A242,'Bcos e Seg'!$C$1:$AC$262,11,)</f>
        <v>#N/A</v>
      </c>
    </row>
    <row r="243" spans="1:10" x14ac:dyDescent="0.25">
      <c r="A243" s="7">
        <v>1992000174</v>
      </c>
      <c r="B243" s="11" t="s">
        <v>667</v>
      </c>
      <c r="C243" s="9" t="s">
        <v>668</v>
      </c>
      <c r="D243" s="7" t="s">
        <v>286</v>
      </c>
      <c r="E243" s="9" t="s">
        <v>13</v>
      </c>
      <c r="F243" s="10">
        <v>7672</v>
      </c>
      <c r="G243" t="str">
        <f>VLOOKUP(A243,planos!$C$1:$F$1040,3,)</f>
        <v>ATIVO - EM EXTINÇÃO</v>
      </c>
      <c r="H243" t="str">
        <f>VLOOKUP(A243,planos!$C$1:$F$1040,4,)</f>
        <v>LC108/109</v>
      </c>
      <c r="I243" t="str">
        <f>VLOOKUP(E243,segmentação!$A$1:$M$261,12,)</f>
        <v>S4</v>
      </c>
      <c r="J243" t="e">
        <f>VLOOKUP(A243,'Bcos e Seg'!$C$1:$AC$262,11,)</f>
        <v>#N/A</v>
      </c>
    </row>
    <row r="244" spans="1:10" x14ac:dyDescent="0.25">
      <c r="A244" s="7">
        <v>1992000311</v>
      </c>
      <c r="B244" s="11" t="s">
        <v>669</v>
      </c>
      <c r="C244" s="9" t="s">
        <v>368</v>
      </c>
      <c r="D244" s="7" t="s">
        <v>286</v>
      </c>
      <c r="E244" s="9" t="s">
        <v>109</v>
      </c>
      <c r="F244" s="12">
        <v>0</v>
      </c>
      <c r="G244" t="e">
        <f>VLOOKUP(A244,planos!$C$1:$F$1040,3,)</f>
        <v>#N/A</v>
      </c>
      <c r="H244" t="e">
        <f>VLOOKUP(A244,planos!$C$1:$F$1040,4,)</f>
        <v>#N/A</v>
      </c>
      <c r="I244" t="str">
        <f>VLOOKUP(E244,segmentação!$A$1:$M$261,12,)</f>
        <v>S2</v>
      </c>
      <c r="J244" t="e">
        <f>VLOOKUP(A244,'Bcos e Seg'!$C$1:$AC$262,11,)</f>
        <v>#N/A</v>
      </c>
    </row>
    <row r="245" spans="1:10" x14ac:dyDescent="0.25">
      <c r="A245" s="7">
        <v>1992000492</v>
      </c>
      <c r="B245" s="11" t="s">
        <v>670</v>
      </c>
      <c r="C245" s="9" t="s">
        <v>671</v>
      </c>
      <c r="D245" s="7" t="s">
        <v>352</v>
      </c>
      <c r="E245" s="9" t="s">
        <v>158</v>
      </c>
      <c r="F245" s="12">
        <v>167</v>
      </c>
      <c r="G245" t="str">
        <f>VLOOKUP(A245,planos!$C$1:$F$1040,3,)</f>
        <v>ATIVO - EM FUNCIONAMENTO</v>
      </c>
      <c r="H245" t="str">
        <f>VLOOKUP(A245,planos!$C$1:$F$1040,4,)</f>
        <v>LC109</v>
      </c>
      <c r="I245" t="str">
        <f>VLOOKUP(E245,segmentação!$A$1:$M$261,12,)</f>
        <v>S2</v>
      </c>
      <c r="J245" t="e">
        <f>VLOOKUP(A245,'Bcos e Seg'!$C$1:$AC$262,11,)</f>
        <v>#N/A</v>
      </c>
    </row>
    <row r="246" spans="1:10" x14ac:dyDescent="0.25">
      <c r="A246" s="7">
        <v>1992000565</v>
      </c>
      <c r="B246" s="11" t="s">
        <v>672</v>
      </c>
      <c r="C246" s="9" t="s">
        <v>673</v>
      </c>
      <c r="D246" s="7" t="s">
        <v>297</v>
      </c>
      <c r="E246" s="9" t="s">
        <v>158</v>
      </c>
      <c r="F246" s="12">
        <v>189</v>
      </c>
      <c r="G246" t="str">
        <f>VLOOKUP(A246,planos!$C$1:$F$1040,3,)</f>
        <v>ATIVO - EM FUNCIONAMENTO</v>
      </c>
      <c r="H246" t="str">
        <f>VLOOKUP(A246,planos!$C$1:$F$1040,4,)</f>
        <v>LC109</v>
      </c>
      <c r="I246" t="str">
        <f>VLOOKUP(E246,segmentação!$A$1:$M$261,12,)</f>
        <v>S2</v>
      </c>
      <c r="J246" t="str">
        <f>VLOOKUP(A246,'Bcos e Seg'!$C$1:$AC$262,11,)</f>
        <v>BANCO SUMITOMO MITSUI BRASILEIRO S A</v>
      </c>
    </row>
    <row r="247" spans="1:10" x14ac:dyDescent="0.25">
      <c r="A247" s="7">
        <v>1992000719</v>
      </c>
      <c r="B247" s="11" t="s">
        <v>674</v>
      </c>
      <c r="C247" s="9" t="s">
        <v>674</v>
      </c>
      <c r="D247" s="7" t="s">
        <v>352</v>
      </c>
      <c r="E247" s="9" t="s">
        <v>246</v>
      </c>
      <c r="F247" s="10">
        <v>5727</v>
      </c>
      <c r="G247" t="str">
        <f>VLOOKUP(A247,planos!$C$1:$F$1040,3,)</f>
        <v>ATIVO - EM TRANSFERÊNCIA DE GERENCIAMENTO</v>
      </c>
      <c r="H247" t="str">
        <f>VLOOKUP(A247,planos!$C$1:$F$1040,4,)</f>
        <v>LC109</v>
      </c>
      <c r="I247" t="str">
        <f>VLOOKUP(E247,segmentação!$A$1:$M$261,12,)</f>
        <v>S4</v>
      </c>
      <c r="J247" t="e">
        <f>VLOOKUP(A247,'Bcos e Seg'!$C$1:$AC$262,11,)</f>
        <v>#N/A</v>
      </c>
    </row>
    <row r="248" spans="1:10" x14ac:dyDescent="0.25">
      <c r="A248" s="7">
        <v>1992000956</v>
      </c>
      <c r="B248" s="11" t="s">
        <v>675</v>
      </c>
      <c r="C248" s="9" t="s">
        <v>676</v>
      </c>
      <c r="D248" s="7" t="s">
        <v>286</v>
      </c>
      <c r="E248" s="9" t="s">
        <v>109</v>
      </c>
      <c r="F248" s="12">
        <v>582</v>
      </c>
      <c r="G248" t="str">
        <f>VLOOKUP(A248,planos!$C$1:$F$1040,3,)</f>
        <v>ATIVO - EM EXTINÇÃO</v>
      </c>
      <c r="H248" t="str">
        <f>VLOOKUP(A248,planos!$C$1:$F$1040,4,)</f>
        <v>LC108/109</v>
      </c>
      <c r="I248" t="str">
        <f>VLOOKUP(E248,segmentação!$A$1:$M$261,12,)</f>
        <v>S2</v>
      </c>
      <c r="J248" t="e">
        <f>VLOOKUP(A248,'Bcos e Seg'!$C$1:$AC$262,11,)</f>
        <v>#N/A</v>
      </c>
    </row>
    <row r="249" spans="1:10" x14ac:dyDescent="0.25">
      <c r="A249" s="7">
        <v>1992001065</v>
      </c>
      <c r="B249" s="11" t="s">
        <v>677</v>
      </c>
      <c r="C249" s="9" t="s">
        <v>677</v>
      </c>
      <c r="D249" s="7" t="s">
        <v>286</v>
      </c>
      <c r="E249" s="9" t="s">
        <v>219</v>
      </c>
      <c r="F249" s="10">
        <v>9788</v>
      </c>
      <c r="G249" t="str">
        <f>VLOOKUP(A249,planos!$C$1:$F$1040,3,)</f>
        <v>ATIVO - EM FUNCIONAMENTO</v>
      </c>
      <c r="H249" t="str">
        <f>VLOOKUP(A249,planos!$C$1:$F$1040,4,)</f>
        <v>LC108/109</v>
      </c>
      <c r="I249" t="str">
        <f>VLOOKUP(E249,segmentação!$A$1:$M$261,12,)</f>
        <v>S3</v>
      </c>
      <c r="J249" t="e">
        <f>VLOOKUP(A249,'Bcos e Seg'!$C$1:$AC$262,11,)</f>
        <v>#N/A</v>
      </c>
    </row>
    <row r="250" spans="1:10" x14ac:dyDescent="0.25">
      <c r="A250" s="7">
        <v>1992001138</v>
      </c>
      <c r="B250" s="11" t="s">
        <v>678</v>
      </c>
      <c r="C250" s="9" t="s">
        <v>679</v>
      </c>
      <c r="D250" s="7" t="s">
        <v>297</v>
      </c>
      <c r="E250" s="9" t="s">
        <v>153</v>
      </c>
      <c r="F250" s="12">
        <v>35</v>
      </c>
      <c r="G250" t="e">
        <f>VLOOKUP(A250,planos!$C$1:$F$1040,3,)</f>
        <v>#N/A</v>
      </c>
      <c r="H250" t="e">
        <f>VLOOKUP(A250,planos!$C$1:$F$1040,4,)</f>
        <v>#N/A</v>
      </c>
      <c r="I250" t="str">
        <f>VLOOKUP(E250,segmentação!$A$1:$M$261,12,)</f>
        <v>S2</v>
      </c>
      <c r="J250" t="e">
        <f>VLOOKUP(A250,'Bcos e Seg'!$C$1:$AC$262,11,)</f>
        <v>#N/A</v>
      </c>
    </row>
    <row r="251" spans="1:10" x14ac:dyDescent="0.25">
      <c r="A251" s="7">
        <v>1992001529</v>
      </c>
      <c r="B251" s="11" t="s">
        <v>680</v>
      </c>
      <c r="C251" s="9" t="s">
        <v>680</v>
      </c>
      <c r="D251" s="7" t="s">
        <v>352</v>
      </c>
      <c r="E251" s="9" t="s">
        <v>238</v>
      </c>
      <c r="F251" s="10">
        <v>68307</v>
      </c>
      <c r="G251" t="str">
        <f>VLOOKUP(A251,planos!$C$1:$F$1040,3,)</f>
        <v>ATIVO - EM EXTINÇÃO</v>
      </c>
      <c r="H251" t="str">
        <f>VLOOKUP(A251,planos!$C$1:$F$1040,4,)</f>
        <v>LC109</v>
      </c>
      <c r="I251" t="str">
        <f>VLOOKUP(E251,segmentação!$A$1:$M$261,12,)</f>
        <v>S2</v>
      </c>
      <c r="J251" t="str">
        <f>VLOOKUP(A251,'Bcos e Seg'!$C$1:$AC$262,11,)</f>
        <v>SANTANDER PARTICIPACOES S.A.</v>
      </c>
    </row>
    <row r="252" spans="1:10" x14ac:dyDescent="0.25">
      <c r="A252" s="7">
        <v>1992001618</v>
      </c>
      <c r="B252" s="11" t="s">
        <v>681</v>
      </c>
      <c r="C252" s="9" t="s">
        <v>682</v>
      </c>
      <c r="D252" s="7" t="s">
        <v>286</v>
      </c>
      <c r="E252" s="9" t="s">
        <v>214</v>
      </c>
      <c r="F252" s="12">
        <v>46</v>
      </c>
      <c r="G252" t="str">
        <f>VLOOKUP(A252,planos!$C$1:$F$1040,3,)</f>
        <v>ATIVO - EM EXTINÇÃO</v>
      </c>
      <c r="H252" t="str">
        <f>VLOOKUP(A252,planos!$C$1:$F$1040,4,)</f>
        <v>LC109</v>
      </c>
      <c r="I252" t="str">
        <f>VLOOKUP(E252,segmentação!$A$1:$M$261,12,)</f>
        <v>S3</v>
      </c>
      <c r="J252" t="e">
        <f>VLOOKUP(A252,'Bcos e Seg'!$C$1:$AC$262,11,)</f>
        <v>#N/A</v>
      </c>
    </row>
    <row r="253" spans="1:10" x14ac:dyDescent="0.25">
      <c r="A253" s="7">
        <v>1992001847</v>
      </c>
      <c r="B253" s="11" t="s">
        <v>683</v>
      </c>
      <c r="C253" s="9" t="s">
        <v>684</v>
      </c>
      <c r="D253" s="7" t="s">
        <v>297</v>
      </c>
      <c r="E253" s="9" t="s">
        <v>156</v>
      </c>
      <c r="F253" s="12">
        <v>0</v>
      </c>
      <c r="G253" t="e">
        <f>VLOOKUP(A253,planos!$C$1:$F$1040,3,)</f>
        <v>#N/A</v>
      </c>
      <c r="H253" t="e">
        <f>VLOOKUP(A253,planos!$C$1:$F$1040,4,)</f>
        <v>#N/A</v>
      </c>
      <c r="I253" t="str">
        <f>VLOOKUP(E253,segmentação!$A$1:$M$261,12,)</f>
        <v>S2</v>
      </c>
      <c r="J253" t="str">
        <f>VLOOKUP(A253,'Bcos e Seg'!$C$1:$AC$262,11,)</f>
        <v>BOWRING MARSH CORRETORA DE RESSEGUROS LTDA.</v>
      </c>
    </row>
    <row r="254" spans="1:10" x14ac:dyDescent="0.25">
      <c r="A254" s="7">
        <v>1992001911</v>
      </c>
      <c r="B254" s="11" t="s">
        <v>685</v>
      </c>
      <c r="C254" s="9" t="s">
        <v>685</v>
      </c>
      <c r="D254" s="7" t="s">
        <v>286</v>
      </c>
      <c r="E254" s="9" t="s">
        <v>153</v>
      </c>
      <c r="F254" s="12">
        <v>75</v>
      </c>
      <c r="G254" t="e">
        <f>VLOOKUP(A254,planos!$C$1:$F$1040,3,)</f>
        <v>#N/A</v>
      </c>
      <c r="H254" t="e">
        <f>VLOOKUP(A254,planos!$C$1:$F$1040,4,)</f>
        <v>#N/A</v>
      </c>
      <c r="I254" t="str">
        <f>VLOOKUP(E254,segmentação!$A$1:$M$261,12,)</f>
        <v>S2</v>
      </c>
      <c r="J254" t="e">
        <f>VLOOKUP(A254,'Bcos e Seg'!$C$1:$AC$262,11,)</f>
        <v>#N/A</v>
      </c>
    </row>
    <row r="255" spans="1:10" x14ac:dyDescent="0.25">
      <c r="A255" s="7">
        <v>1993000119</v>
      </c>
      <c r="B255" s="11" t="s">
        <v>686</v>
      </c>
      <c r="C255" s="9" t="s">
        <v>351</v>
      </c>
      <c r="D255" s="7" t="s">
        <v>286</v>
      </c>
      <c r="E255" s="9" t="s">
        <v>150</v>
      </c>
      <c r="F255" s="10">
        <v>9109</v>
      </c>
      <c r="G255" t="str">
        <f>VLOOKUP(A255,planos!$C$1:$F$1040,3,)</f>
        <v>ATIVO - EM EXTINÇÃO</v>
      </c>
      <c r="H255" t="str">
        <f>VLOOKUP(A255,planos!$C$1:$F$1040,4,)</f>
        <v>LC108/109</v>
      </c>
      <c r="I255" t="str">
        <f>VLOOKUP(E255,segmentação!$A$1:$M$261,12,)</f>
        <v>S2</v>
      </c>
      <c r="J255" t="e">
        <f>VLOOKUP(A255,'Bcos e Seg'!$C$1:$AC$262,11,)</f>
        <v>#N/A</v>
      </c>
    </row>
    <row r="256" spans="1:10" x14ac:dyDescent="0.25">
      <c r="A256" s="7">
        <v>1993000429</v>
      </c>
      <c r="B256" s="11" t="s">
        <v>687</v>
      </c>
      <c r="C256" s="9" t="s">
        <v>688</v>
      </c>
      <c r="D256" s="7" t="s">
        <v>286</v>
      </c>
      <c r="E256" s="9" t="s">
        <v>84</v>
      </c>
      <c r="F256" s="12">
        <v>291</v>
      </c>
      <c r="G256" t="str">
        <f>VLOOKUP(A256,planos!$C$1:$F$1040,3,)</f>
        <v>ATIVO - EM EXTINÇÃO</v>
      </c>
      <c r="H256" t="str">
        <f>VLOOKUP(A256,planos!$C$1:$F$1040,4,)</f>
        <v>LC108/109</v>
      </c>
      <c r="I256" t="str">
        <f>VLOOKUP(E256,segmentação!$A$1:$M$261,12,)</f>
        <v>S3</v>
      </c>
      <c r="J256" t="e">
        <f>VLOOKUP(A256,'Bcos e Seg'!$C$1:$AC$262,11,)</f>
        <v>#N/A</v>
      </c>
    </row>
    <row r="257" spans="1:10" x14ac:dyDescent="0.25">
      <c r="A257" s="7">
        <v>1993000747</v>
      </c>
      <c r="B257" s="11" t="s">
        <v>689</v>
      </c>
      <c r="C257" s="9" t="s">
        <v>690</v>
      </c>
      <c r="D257" s="7" t="s">
        <v>297</v>
      </c>
      <c r="E257" s="9" t="s">
        <v>153</v>
      </c>
      <c r="F257" s="12">
        <v>1</v>
      </c>
      <c r="G257" t="e">
        <f>VLOOKUP(A257,planos!$C$1:$F$1040,3,)</f>
        <v>#N/A</v>
      </c>
      <c r="H257" t="e">
        <f>VLOOKUP(A257,planos!$C$1:$F$1040,4,)</f>
        <v>#N/A</v>
      </c>
      <c r="I257" t="str">
        <f>VLOOKUP(E257,segmentação!$A$1:$M$261,12,)</f>
        <v>S2</v>
      </c>
      <c r="J257" t="e">
        <f>VLOOKUP(A257,'Bcos e Seg'!$C$1:$AC$262,11,)</f>
        <v>#N/A</v>
      </c>
    </row>
    <row r="258" spans="1:10" x14ac:dyDescent="0.25">
      <c r="A258" s="7">
        <v>1993000811</v>
      </c>
      <c r="B258" s="11" t="s">
        <v>691</v>
      </c>
      <c r="C258" s="9" t="s">
        <v>543</v>
      </c>
      <c r="D258" s="7" t="s">
        <v>352</v>
      </c>
      <c r="E258" s="9" t="s">
        <v>132</v>
      </c>
      <c r="F258" s="10">
        <v>10069</v>
      </c>
      <c r="G258" t="str">
        <f>VLOOKUP(A258,planos!$C$1:$F$1040,3,)</f>
        <v>ATIVO - EM FUNCIONAMENTO</v>
      </c>
      <c r="H258" t="str">
        <f>VLOOKUP(A258,planos!$C$1:$F$1040,4,)</f>
        <v>LC109</v>
      </c>
      <c r="I258" t="str">
        <f>VLOOKUP(E258,segmentação!$A$1:$M$261,12,)</f>
        <v>S3</v>
      </c>
      <c r="J258" t="e">
        <f>VLOOKUP(A258,'Bcos e Seg'!$C$1:$AC$262,11,)</f>
        <v>#N/A</v>
      </c>
    </row>
    <row r="259" spans="1:10" x14ac:dyDescent="0.25">
      <c r="A259" s="7">
        <v>1993000992</v>
      </c>
      <c r="B259" s="11" t="s">
        <v>692</v>
      </c>
      <c r="C259" s="9" t="s">
        <v>693</v>
      </c>
      <c r="D259" s="7" t="s">
        <v>352</v>
      </c>
      <c r="E259" s="9" t="s">
        <v>158</v>
      </c>
      <c r="F259" s="12">
        <v>820</v>
      </c>
      <c r="G259" t="str">
        <f>VLOOKUP(A259,planos!$C$1:$F$1040,3,)</f>
        <v>ATIVO - EM FUNCIONAMENTO</v>
      </c>
      <c r="H259" t="str">
        <f>VLOOKUP(A259,planos!$C$1:$F$1040,4,)</f>
        <v>LC109</v>
      </c>
      <c r="I259" t="str">
        <f>VLOOKUP(E259,segmentação!$A$1:$M$261,12,)</f>
        <v>S2</v>
      </c>
      <c r="J259" t="str">
        <f>VLOOKUP(A259,'Bcos e Seg'!$C$1:$AC$262,11,)</f>
        <v>DEUTSCHE BANK SA BANCO ALEMAO</v>
      </c>
    </row>
    <row r="260" spans="1:10" x14ac:dyDescent="0.25">
      <c r="A260" s="7">
        <v>1993001018</v>
      </c>
      <c r="B260" s="11" t="s">
        <v>694</v>
      </c>
      <c r="C260" s="9" t="s">
        <v>695</v>
      </c>
      <c r="D260" s="7" t="s">
        <v>286</v>
      </c>
      <c r="E260" s="9" t="s">
        <v>80</v>
      </c>
      <c r="F260" s="12">
        <v>128</v>
      </c>
      <c r="G260" t="str">
        <f>VLOOKUP(A260,planos!$C$1:$F$1040,3,)</f>
        <v>ATIVO - EM EXTINÇÃO</v>
      </c>
      <c r="H260" t="str">
        <f>VLOOKUP(A260,planos!$C$1:$F$1040,4,)</f>
        <v>LC109</v>
      </c>
      <c r="I260" t="str">
        <f>VLOOKUP(E260,segmentação!$A$1:$M$261,12,)</f>
        <v>S3</v>
      </c>
      <c r="J260" t="e">
        <f>VLOOKUP(A260,'Bcos e Seg'!$C$1:$AC$262,11,)</f>
        <v>#N/A</v>
      </c>
    </row>
    <row r="261" spans="1:10" x14ac:dyDescent="0.25">
      <c r="A261" s="7">
        <v>1993001174</v>
      </c>
      <c r="B261" s="11" t="s">
        <v>410</v>
      </c>
      <c r="C261" s="9" t="s">
        <v>572</v>
      </c>
      <c r="D261" s="7" t="s">
        <v>286</v>
      </c>
      <c r="E261" s="9" t="s">
        <v>112</v>
      </c>
      <c r="F261" s="12">
        <v>59</v>
      </c>
      <c r="G261" t="e">
        <f>VLOOKUP(A261,planos!$C$1:$F$1040,3,)</f>
        <v>#N/A</v>
      </c>
      <c r="H261" t="e">
        <f>VLOOKUP(A261,planos!$C$1:$F$1040,4,)</f>
        <v>#N/A</v>
      </c>
      <c r="I261" t="str">
        <f>VLOOKUP(E261,segmentação!$A$1:$M$261,12,)</f>
        <v>S3</v>
      </c>
      <c r="J261" t="e">
        <f>VLOOKUP(A261,'Bcos e Seg'!$C$1:$AC$262,11,)</f>
        <v>#N/A</v>
      </c>
    </row>
    <row r="262" spans="1:10" x14ac:dyDescent="0.25">
      <c r="A262" s="7">
        <v>1993001247</v>
      </c>
      <c r="B262" s="11" t="s">
        <v>555</v>
      </c>
      <c r="C262" s="9" t="s">
        <v>696</v>
      </c>
      <c r="D262" s="7" t="s">
        <v>352</v>
      </c>
      <c r="E262" s="9" t="s">
        <v>112</v>
      </c>
      <c r="F262" s="12">
        <v>11</v>
      </c>
      <c r="G262" t="e">
        <f>VLOOKUP(A262,planos!$C$1:$F$1040,3,)</f>
        <v>#N/A</v>
      </c>
      <c r="H262" t="e">
        <f>VLOOKUP(A262,planos!$C$1:$F$1040,4,)</f>
        <v>#N/A</v>
      </c>
      <c r="I262" t="str">
        <f>VLOOKUP(E262,segmentação!$A$1:$M$261,12,)</f>
        <v>S3</v>
      </c>
      <c r="J262" t="e">
        <f>VLOOKUP(A262,'Bcos e Seg'!$C$1:$AC$262,11,)</f>
        <v>#N/A</v>
      </c>
    </row>
    <row r="263" spans="1:10" x14ac:dyDescent="0.25">
      <c r="A263" s="7">
        <v>1993001311</v>
      </c>
      <c r="B263" s="11" t="s">
        <v>697</v>
      </c>
      <c r="C263" s="9" t="s">
        <v>698</v>
      </c>
      <c r="D263" s="7" t="s">
        <v>286</v>
      </c>
      <c r="E263" s="9" t="s">
        <v>214</v>
      </c>
      <c r="F263" s="12">
        <v>0</v>
      </c>
      <c r="G263" t="e">
        <f>VLOOKUP(A263,planos!$C$1:$F$1040,3,)</f>
        <v>#N/A</v>
      </c>
      <c r="H263" t="e">
        <f>VLOOKUP(A263,planos!$C$1:$F$1040,4,)</f>
        <v>#N/A</v>
      </c>
      <c r="I263" t="str">
        <f>VLOOKUP(E263,segmentação!$A$1:$M$261,12,)</f>
        <v>S3</v>
      </c>
      <c r="J263" t="e">
        <f>VLOOKUP(A263,'Bcos e Seg'!$C$1:$AC$262,11,)</f>
        <v>#N/A</v>
      </c>
    </row>
    <row r="264" spans="1:10" x14ac:dyDescent="0.25">
      <c r="A264" s="7">
        <v>1993001492</v>
      </c>
      <c r="B264" s="11" t="s">
        <v>699</v>
      </c>
      <c r="C264" s="9" t="s">
        <v>700</v>
      </c>
      <c r="D264" s="7" t="s">
        <v>297</v>
      </c>
      <c r="E264" s="9" t="s">
        <v>128</v>
      </c>
      <c r="F264" s="10">
        <v>3209</v>
      </c>
      <c r="G264" t="str">
        <f>VLOOKUP(A264,planos!$C$1:$F$1040,3,)</f>
        <v>ATIVO - EM TRANSFERÊNCIA DE GERENCIAMENTO</v>
      </c>
      <c r="H264" t="str">
        <f>VLOOKUP(A264,planos!$C$1:$F$1040,4,)</f>
        <v>LC109</v>
      </c>
      <c r="I264" t="str">
        <f>VLOOKUP(E264,segmentação!$A$1:$M$261,12,)</f>
        <v>S2</v>
      </c>
      <c r="J264" t="e">
        <f>VLOOKUP(A264,'Bcos e Seg'!$C$1:$AC$262,11,)</f>
        <v>#N/A</v>
      </c>
    </row>
    <row r="265" spans="1:10" x14ac:dyDescent="0.25">
      <c r="A265" s="7">
        <v>1993001565</v>
      </c>
      <c r="B265" s="11" t="s">
        <v>701</v>
      </c>
      <c r="C265" s="9" t="s">
        <v>702</v>
      </c>
      <c r="D265" s="7" t="s">
        <v>352</v>
      </c>
      <c r="E265" s="9" t="s">
        <v>153</v>
      </c>
      <c r="F265" s="12">
        <v>194</v>
      </c>
      <c r="G265" t="str">
        <f>VLOOKUP(A265,planos!$C$1:$F$1040,3,)</f>
        <v>ATIVO - EM FUNCIONAMENTO</v>
      </c>
      <c r="H265" t="str">
        <f>VLOOKUP(A265,planos!$C$1:$F$1040,4,)</f>
        <v>LC109</v>
      </c>
      <c r="I265" t="str">
        <f>VLOOKUP(E265,segmentação!$A$1:$M$261,12,)</f>
        <v>S2</v>
      </c>
      <c r="J265" t="e">
        <f>VLOOKUP(A265,'Bcos e Seg'!$C$1:$AC$262,11,)</f>
        <v>#N/A</v>
      </c>
    </row>
    <row r="266" spans="1:10" x14ac:dyDescent="0.25">
      <c r="A266" s="7">
        <v>1993001638</v>
      </c>
      <c r="B266" s="11" t="s">
        <v>703</v>
      </c>
      <c r="C266" s="9" t="s">
        <v>704</v>
      </c>
      <c r="D266" s="7" t="s">
        <v>352</v>
      </c>
      <c r="E266" s="9" t="s">
        <v>156</v>
      </c>
      <c r="F266" s="10">
        <v>10772</v>
      </c>
      <c r="G266" t="str">
        <f>VLOOKUP(A266,planos!$C$1:$F$1040,3,)</f>
        <v>ATIVO - EM FUNCIONAMENTO</v>
      </c>
      <c r="H266" t="str">
        <f>VLOOKUP(A266,planos!$C$1:$F$1040,4,)</f>
        <v>LC109</v>
      </c>
      <c r="I266" t="str">
        <f>VLOOKUP(E266,segmentação!$A$1:$M$261,12,)</f>
        <v>S2</v>
      </c>
      <c r="J266" t="e">
        <f>VLOOKUP(A266,'Bcos e Seg'!$C$1:$AC$262,11,)</f>
        <v>#N/A</v>
      </c>
    </row>
    <row r="267" spans="1:10" x14ac:dyDescent="0.25">
      <c r="A267" s="7">
        <v>1993001719</v>
      </c>
      <c r="B267" s="11" t="s">
        <v>705</v>
      </c>
      <c r="C267" s="9" t="s">
        <v>705</v>
      </c>
      <c r="D267" s="7" t="s">
        <v>352</v>
      </c>
      <c r="E267" s="9" t="s">
        <v>39</v>
      </c>
      <c r="F267" s="10">
        <v>36871</v>
      </c>
      <c r="G267" t="str">
        <f>VLOOKUP(A267,planos!$C$1:$F$1040,3,)</f>
        <v>ATIVO - EM FUNCIONAMENTO</v>
      </c>
      <c r="H267" t="str">
        <f>VLOOKUP(A267,planos!$C$1:$F$1040,4,)</f>
        <v>LC109</v>
      </c>
      <c r="I267" t="str">
        <f>VLOOKUP(E267,segmentação!$A$1:$M$261,12,)</f>
        <v>S3</v>
      </c>
      <c r="J267" t="e">
        <f>VLOOKUP(A267,'Bcos e Seg'!$C$1:$AC$262,11,)</f>
        <v>#N/A</v>
      </c>
    </row>
    <row r="268" spans="1:10" x14ac:dyDescent="0.25">
      <c r="A268" s="7">
        <v>1993001956</v>
      </c>
      <c r="B268" s="11" t="s">
        <v>706</v>
      </c>
      <c r="C268" s="9" t="s">
        <v>707</v>
      </c>
      <c r="D268" s="7" t="s">
        <v>352</v>
      </c>
      <c r="E268" s="9" t="s">
        <v>156</v>
      </c>
      <c r="F268" s="10">
        <v>2265</v>
      </c>
      <c r="G268" t="str">
        <f>VLOOKUP(A268,planos!$C$1:$F$1040,3,)</f>
        <v>ATIVO - EM TRANSFERÊNCIA DE GERENCIAMENTO</v>
      </c>
      <c r="H268" t="str">
        <f>VLOOKUP(A268,planos!$C$1:$F$1040,4,)</f>
        <v>LC109</v>
      </c>
      <c r="I268" t="str">
        <f>VLOOKUP(E268,segmentação!$A$1:$M$261,12,)</f>
        <v>S2</v>
      </c>
      <c r="J268" t="e">
        <f>VLOOKUP(A268,'Bcos e Seg'!$C$1:$AC$262,11,)</f>
        <v>#N/A</v>
      </c>
    </row>
    <row r="269" spans="1:10" x14ac:dyDescent="0.25">
      <c r="A269" s="7">
        <v>1993002219</v>
      </c>
      <c r="B269" s="11" t="s">
        <v>708</v>
      </c>
      <c r="C269" s="9" t="s">
        <v>709</v>
      </c>
      <c r="D269" s="7" t="s">
        <v>297</v>
      </c>
      <c r="E269" s="9" t="s">
        <v>128</v>
      </c>
      <c r="F269" s="10">
        <v>8351</v>
      </c>
      <c r="G269" t="str">
        <f>VLOOKUP(A269,planos!$C$1:$F$1040,3,)</f>
        <v>ATIVO - EM FUNCIONAMENTO</v>
      </c>
      <c r="H269" t="str">
        <f>VLOOKUP(A269,planos!$C$1:$F$1040,4,)</f>
        <v>LC109</v>
      </c>
      <c r="I269" t="str">
        <f>VLOOKUP(E269,segmentação!$A$1:$M$261,12,)</f>
        <v>S2</v>
      </c>
      <c r="J269" t="e">
        <f>VLOOKUP(A269,'Bcos e Seg'!$C$1:$AC$262,11,)</f>
        <v>#N/A</v>
      </c>
    </row>
    <row r="270" spans="1:10" x14ac:dyDescent="0.25">
      <c r="A270" s="7">
        <v>1993002529</v>
      </c>
      <c r="B270" s="11" t="s">
        <v>710</v>
      </c>
      <c r="C270" s="9" t="s">
        <v>175</v>
      </c>
      <c r="D270" s="7" t="s">
        <v>352</v>
      </c>
      <c r="E270" s="9" t="s">
        <v>175</v>
      </c>
      <c r="F270" s="10">
        <v>9992</v>
      </c>
      <c r="G270" t="str">
        <f>VLOOKUP(A270,planos!$C$1:$F$1040,3,)</f>
        <v>ATIVO - EM EXTINÇÃO</v>
      </c>
      <c r="H270" t="str">
        <f>VLOOKUP(A270,planos!$C$1:$F$1040,4,)</f>
        <v>LC109</v>
      </c>
      <c r="I270" t="str">
        <f>VLOOKUP(E270,segmentação!$A$1:$M$261,12,)</f>
        <v>S3</v>
      </c>
      <c r="J270" t="str">
        <f>VLOOKUP(A270,'Bcos e Seg'!$C$1:$AC$262,11,)</f>
        <v>PORTO SEGURO COMPANHIA DE SEGUROS GERAIS</v>
      </c>
    </row>
    <row r="271" spans="1:10" x14ac:dyDescent="0.25">
      <c r="A271" s="7">
        <v>1993002774</v>
      </c>
      <c r="B271" s="11" t="s">
        <v>711</v>
      </c>
      <c r="C271" s="9" t="s">
        <v>414</v>
      </c>
      <c r="D271" s="7" t="s">
        <v>352</v>
      </c>
      <c r="E271" s="9" t="s">
        <v>65</v>
      </c>
      <c r="F271" s="10">
        <v>8141</v>
      </c>
      <c r="G271" t="str">
        <f>VLOOKUP(A271,planos!$C$1:$F$1040,3,)</f>
        <v>ATIVO - EM FUNCIONAMENTO</v>
      </c>
      <c r="H271" t="str">
        <f>VLOOKUP(A271,planos!$C$1:$F$1040,4,)</f>
        <v>LC109</v>
      </c>
      <c r="I271" t="str">
        <f>VLOOKUP(E271,segmentação!$A$1:$M$261,12,)</f>
        <v>S4</v>
      </c>
      <c r="J271" t="e">
        <f>VLOOKUP(A271,'Bcos e Seg'!$C$1:$AC$262,11,)</f>
        <v>#N/A</v>
      </c>
    </row>
    <row r="272" spans="1:10" x14ac:dyDescent="0.25">
      <c r="A272" s="7">
        <v>1993002847</v>
      </c>
      <c r="B272" s="11" t="s">
        <v>712</v>
      </c>
      <c r="C272" s="9" t="s">
        <v>713</v>
      </c>
      <c r="D272" s="7" t="s">
        <v>352</v>
      </c>
      <c r="E272" s="9" t="s">
        <v>158</v>
      </c>
      <c r="F272" s="12">
        <v>944</v>
      </c>
      <c r="G272" t="str">
        <f>VLOOKUP(A272,planos!$C$1:$F$1040,3,)</f>
        <v>ATIVO - EM FUNCIONAMENTO</v>
      </c>
      <c r="H272" t="str">
        <f>VLOOKUP(A272,planos!$C$1:$F$1040,4,)</f>
        <v>LC109</v>
      </c>
      <c r="I272" t="str">
        <f>VLOOKUP(E272,segmentação!$A$1:$M$261,12,)</f>
        <v>S2</v>
      </c>
      <c r="J272" t="e">
        <f>VLOOKUP(A272,'Bcos e Seg'!$C$1:$AC$262,11,)</f>
        <v>#N/A</v>
      </c>
    </row>
    <row r="273" spans="1:10" x14ac:dyDescent="0.25">
      <c r="A273" s="7">
        <v>1993002911</v>
      </c>
      <c r="B273" s="11" t="s">
        <v>714</v>
      </c>
      <c r="C273" s="9" t="s">
        <v>715</v>
      </c>
      <c r="D273" s="7" t="s">
        <v>352</v>
      </c>
      <c r="E273" s="9" t="s">
        <v>153</v>
      </c>
      <c r="F273" s="12">
        <v>937</v>
      </c>
      <c r="G273" t="str">
        <f>VLOOKUP(A273,planos!$C$1:$F$1040,3,)</f>
        <v>ATIVO - EM EXTINÇÃO</v>
      </c>
      <c r="H273" t="str">
        <f>VLOOKUP(A273,planos!$C$1:$F$1040,4,)</f>
        <v>LC109</v>
      </c>
      <c r="I273" t="str">
        <f>VLOOKUP(E273,segmentação!$A$1:$M$261,12,)</f>
        <v>S2</v>
      </c>
      <c r="J273" t="e">
        <f>VLOOKUP(A273,'Bcos e Seg'!$C$1:$AC$262,11,)</f>
        <v>#N/A</v>
      </c>
    </row>
    <row r="274" spans="1:10" x14ac:dyDescent="0.25">
      <c r="A274" s="7">
        <v>1993003029</v>
      </c>
      <c r="B274" s="11" t="s">
        <v>716</v>
      </c>
      <c r="C274" s="9" t="s">
        <v>717</v>
      </c>
      <c r="D274" s="7" t="s">
        <v>352</v>
      </c>
      <c r="E274" s="9" t="s">
        <v>158</v>
      </c>
      <c r="F274" s="12">
        <v>719</v>
      </c>
      <c r="G274" t="str">
        <f>VLOOKUP(A274,planos!$C$1:$F$1040,3,)</f>
        <v>ATIVO - EM FUNCIONAMENTO</v>
      </c>
      <c r="H274" t="str">
        <f>VLOOKUP(A274,planos!$C$1:$F$1040,4,)</f>
        <v>LC109</v>
      </c>
      <c r="I274" t="str">
        <f>VLOOKUP(E274,segmentação!$A$1:$M$261,12,)</f>
        <v>S2</v>
      </c>
      <c r="J274" t="e">
        <f>VLOOKUP(A274,'Bcos e Seg'!$C$1:$AC$262,11,)</f>
        <v>#N/A</v>
      </c>
    </row>
    <row r="275" spans="1:10" x14ac:dyDescent="0.25">
      <c r="A275" s="7">
        <v>1993003118</v>
      </c>
      <c r="B275" s="11" t="s">
        <v>718</v>
      </c>
      <c r="C275" s="9" t="s">
        <v>719</v>
      </c>
      <c r="D275" s="7" t="s">
        <v>352</v>
      </c>
      <c r="E275" s="9" t="s">
        <v>153</v>
      </c>
      <c r="F275" s="12">
        <v>44</v>
      </c>
      <c r="G275" t="e">
        <f>VLOOKUP(A275,planos!$C$1:$F$1040,3,)</f>
        <v>#N/A</v>
      </c>
      <c r="H275" t="e">
        <f>VLOOKUP(A275,planos!$C$1:$F$1040,4,)</f>
        <v>#N/A</v>
      </c>
      <c r="I275" t="str">
        <f>VLOOKUP(E275,segmentação!$A$1:$M$261,12,)</f>
        <v>S2</v>
      </c>
      <c r="J275" t="e">
        <f>VLOOKUP(A275,'Bcos e Seg'!$C$1:$AC$262,11,)</f>
        <v>#N/A</v>
      </c>
    </row>
    <row r="276" spans="1:10" x14ac:dyDescent="0.25">
      <c r="A276" s="7">
        <v>1993003411</v>
      </c>
      <c r="B276" s="11" t="s">
        <v>414</v>
      </c>
      <c r="C276" s="9" t="s">
        <v>720</v>
      </c>
      <c r="D276" s="7" t="s">
        <v>352</v>
      </c>
      <c r="E276" s="9" t="s">
        <v>122</v>
      </c>
      <c r="F276" s="10">
        <v>17040</v>
      </c>
      <c r="G276" t="str">
        <f>VLOOKUP(A276,planos!$C$1:$F$1040,3,)</f>
        <v>ATIVO - EM FUNCIONAMENTO</v>
      </c>
      <c r="H276" t="str">
        <f>VLOOKUP(A276,planos!$C$1:$F$1040,4,)</f>
        <v>LC109</v>
      </c>
      <c r="I276" t="str">
        <f>VLOOKUP(E276,segmentação!$A$1:$M$261,12,)</f>
        <v>S3</v>
      </c>
      <c r="J276" t="e">
        <f>VLOOKUP(A276,'Bcos e Seg'!$C$1:$AC$262,11,)</f>
        <v>#N/A</v>
      </c>
    </row>
    <row r="277" spans="1:10" x14ac:dyDescent="0.25">
      <c r="A277" s="7">
        <v>1993003592</v>
      </c>
      <c r="B277" s="11" t="s">
        <v>721</v>
      </c>
      <c r="C277" s="9" t="s">
        <v>722</v>
      </c>
      <c r="D277" s="7" t="s">
        <v>286</v>
      </c>
      <c r="E277" s="9" t="s">
        <v>111</v>
      </c>
      <c r="F277" s="12">
        <v>89</v>
      </c>
      <c r="G277" t="str">
        <f>VLOOKUP(A277,planos!$C$1:$F$1040,3,)</f>
        <v>ATIVO - EM FUNCIONAMENTO</v>
      </c>
      <c r="H277" t="str">
        <f>VLOOKUP(A277,planos!$C$1:$F$1040,4,)</f>
        <v>LC108/109</v>
      </c>
      <c r="I277" t="str">
        <f>VLOOKUP(E277,segmentação!$A$1:$M$261,12,)</f>
        <v>S3</v>
      </c>
      <c r="J277" t="e">
        <f>VLOOKUP(A277,'Bcos e Seg'!$C$1:$AC$262,11,)</f>
        <v>#N/A</v>
      </c>
    </row>
    <row r="278" spans="1:10" x14ac:dyDescent="0.25">
      <c r="A278" s="7">
        <v>1993003738</v>
      </c>
      <c r="B278" s="11" t="s">
        <v>723</v>
      </c>
      <c r="C278" s="9" t="s">
        <v>724</v>
      </c>
      <c r="D278" s="7" t="s">
        <v>297</v>
      </c>
      <c r="E278" s="9" t="s">
        <v>115</v>
      </c>
      <c r="F278" s="12">
        <v>436</v>
      </c>
      <c r="G278" t="str">
        <f>VLOOKUP(A278,planos!$C$1:$F$1040,3,)</f>
        <v>ATIVO - EM EXTINÇÃO</v>
      </c>
      <c r="H278" t="str">
        <f>VLOOKUP(A278,planos!$C$1:$F$1040,4,)</f>
        <v>LC109</v>
      </c>
      <c r="I278" t="str">
        <f>VLOOKUP(E278,segmentação!$A$1:$M$261,12,)</f>
        <v>S3</v>
      </c>
      <c r="J278" t="e">
        <f>VLOOKUP(A278,'Bcos e Seg'!$C$1:$AC$262,11,)</f>
        <v>#N/A</v>
      </c>
    </row>
    <row r="279" spans="1:10" x14ac:dyDescent="0.25">
      <c r="A279" s="7">
        <v>1993003811</v>
      </c>
      <c r="B279" s="11" t="s">
        <v>725</v>
      </c>
      <c r="C279" s="9" t="s">
        <v>726</v>
      </c>
      <c r="D279" s="7" t="s">
        <v>352</v>
      </c>
      <c r="E279" s="9" t="s">
        <v>158</v>
      </c>
      <c r="F279" s="10">
        <v>1196</v>
      </c>
      <c r="G279" t="str">
        <f>VLOOKUP(A279,planos!$C$1:$F$1040,3,)</f>
        <v>ATIVO - EM FUNCIONAMENTO</v>
      </c>
      <c r="H279" t="str">
        <f>VLOOKUP(A279,planos!$C$1:$F$1040,4,)</f>
        <v>LC109</v>
      </c>
      <c r="I279" t="str">
        <f>VLOOKUP(E279,segmentação!$A$1:$M$261,12,)</f>
        <v>S2</v>
      </c>
      <c r="J279" t="e">
        <f>VLOOKUP(A279,'Bcos e Seg'!$C$1:$AC$262,11,)</f>
        <v>#N/A</v>
      </c>
    </row>
    <row r="280" spans="1:10" x14ac:dyDescent="0.25">
      <c r="A280" s="7">
        <v>1993003983</v>
      </c>
      <c r="B280" s="11" t="s">
        <v>727</v>
      </c>
      <c r="C280" s="9" t="s">
        <v>727</v>
      </c>
      <c r="D280" s="7" t="s">
        <v>352</v>
      </c>
      <c r="E280" s="9" t="s">
        <v>153</v>
      </c>
      <c r="F280" s="12">
        <v>0</v>
      </c>
      <c r="G280" t="e">
        <f>VLOOKUP(A280,planos!$C$1:$F$1040,3,)</f>
        <v>#N/A</v>
      </c>
      <c r="H280" t="e">
        <f>VLOOKUP(A280,planos!$C$1:$F$1040,4,)</f>
        <v>#N/A</v>
      </c>
      <c r="I280" t="str">
        <f>VLOOKUP(E280,segmentação!$A$1:$M$261,12,)</f>
        <v>S2</v>
      </c>
      <c r="J280" t="e">
        <f>VLOOKUP(A280,'Bcos e Seg'!$C$1:$AC$262,11,)</f>
        <v>#N/A</v>
      </c>
    </row>
    <row r="281" spans="1:10" x14ac:dyDescent="0.25">
      <c r="A281" s="7">
        <v>1994000211</v>
      </c>
      <c r="B281" s="11" t="s">
        <v>728</v>
      </c>
      <c r="C281" s="9" t="s">
        <v>227</v>
      </c>
      <c r="D281" s="7" t="s">
        <v>352</v>
      </c>
      <c r="E281" s="9" t="s">
        <v>227</v>
      </c>
      <c r="F281" s="10">
        <v>41709</v>
      </c>
      <c r="G281" t="str">
        <f>VLOOKUP(A281,planos!$C$1:$F$1040,3,)</f>
        <v>ATIVO - EM FUNCIONAMENTO</v>
      </c>
      <c r="H281" t="str">
        <f>VLOOKUP(A281,planos!$C$1:$F$1040,4,)</f>
        <v>LC109</v>
      </c>
      <c r="I281" t="str">
        <f>VLOOKUP(E281,segmentação!$A$1:$M$261,12,)</f>
        <v>S4</v>
      </c>
      <c r="J281" t="str">
        <f>VLOOKUP(A281,'Bcos e Seg'!$C$1:$AC$262,11,)</f>
        <v>RAR CORRETORA DE SEGUROS LTDA</v>
      </c>
    </row>
    <row r="282" spans="1:10" x14ac:dyDescent="0.25">
      <c r="A282" s="7">
        <v>1994000392</v>
      </c>
      <c r="B282" s="11" t="s">
        <v>729</v>
      </c>
      <c r="C282" s="9" t="s">
        <v>730</v>
      </c>
      <c r="D282" s="7" t="s">
        <v>297</v>
      </c>
      <c r="E282" s="9" t="s">
        <v>157</v>
      </c>
      <c r="F282" s="12">
        <v>155</v>
      </c>
      <c r="G282" t="str">
        <f>VLOOKUP(A282,planos!$C$1:$F$1040,3,)</f>
        <v>ATIVO - EM FUNCIONAMENTO</v>
      </c>
      <c r="H282" t="str">
        <f>VLOOKUP(A282,planos!$C$1:$F$1040,4,)</f>
        <v>LC109</v>
      </c>
      <c r="I282" t="str">
        <f>VLOOKUP(E282,segmentação!$A$1:$M$261,12,)</f>
        <v>S3</v>
      </c>
      <c r="J282" t="e">
        <f>VLOOKUP(A282,'Bcos e Seg'!$C$1:$AC$262,11,)</f>
        <v>#N/A</v>
      </c>
    </row>
    <row r="283" spans="1:10" x14ac:dyDescent="0.25">
      <c r="A283" s="7">
        <v>1994000465</v>
      </c>
      <c r="B283" s="11" t="s">
        <v>731</v>
      </c>
      <c r="C283" s="9" t="s">
        <v>732</v>
      </c>
      <c r="D283" s="7" t="s">
        <v>352</v>
      </c>
      <c r="E283" s="9" t="s">
        <v>157</v>
      </c>
      <c r="F283" s="10">
        <v>18867</v>
      </c>
      <c r="G283" t="str">
        <f>VLOOKUP(A283,planos!$C$1:$F$1040,3,)</f>
        <v>ATIVO - EM FUNCIONAMENTO</v>
      </c>
      <c r="H283" t="str">
        <f>VLOOKUP(A283,planos!$C$1:$F$1040,4,)</f>
        <v>LC109</v>
      </c>
      <c r="I283" t="str">
        <f>VLOOKUP(E283,segmentação!$A$1:$M$261,12,)</f>
        <v>S3</v>
      </c>
      <c r="J283" t="e">
        <f>VLOOKUP(A283,'Bcos e Seg'!$C$1:$AC$262,11,)</f>
        <v>#N/A</v>
      </c>
    </row>
    <row r="284" spans="1:10" x14ac:dyDescent="0.25">
      <c r="A284" s="7">
        <v>1994000538</v>
      </c>
      <c r="B284" s="11" t="s">
        <v>733</v>
      </c>
      <c r="C284" s="9" t="s">
        <v>734</v>
      </c>
      <c r="D284" s="7" t="s">
        <v>352</v>
      </c>
      <c r="E284" s="9" t="s">
        <v>157</v>
      </c>
      <c r="F284" s="10">
        <v>15936</v>
      </c>
      <c r="G284" t="str">
        <f>VLOOKUP(A284,planos!$C$1:$F$1040,3,)</f>
        <v>ATIVO - EM FUNCIONAMENTO</v>
      </c>
      <c r="H284" t="str">
        <f>VLOOKUP(A284,planos!$C$1:$F$1040,4,)</f>
        <v>LC109</v>
      </c>
      <c r="I284" t="str">
        <f>VLOOKUP(E284,segmentação!$A$1:$M$261,12,)</f>
        <v>S3</v>
      </c>
      <c r="J284" t="e">
        <f>VLOOKUP(A284,'Bcos e Seg'!$C$1:$AC$262,11,)</f>
        <v>#N/A</v>
      </c>
    </row>
    <row r="285" spans="1:10" x14ac:dyDescent="0.25">
      <c r="A285" s="7">
        <v>1994000619</v>
      </c>
      <c r="B285" s="11" t="s">
        <v>735</v>
      </c>
      <c r="C285" s="9" t="s">
        <v>736</v>
      </c>
      <c r="D285" s="7" t="s">
        <v>286</v>
      </c>
      <c r="E285" s="9" t="s">
        <v>28</v>
      </c>
      <c r="F285" s="10">
        <v>19779</v>
      </c>
      <c r="G285" t="str">
        <f>VLOOKUP(A285,planos!$C$1:$F$1040,3,)</f>
        <v>ATIVO - EM EXTINÇÃO</v>
      </c>
      <c r="H285" t="str">
        <f>VLOOKUP(A285,planos!$C$1:$F$1040,4,)</f>
        <v>LC109</v>
      </c>
      <c r="I285" t="str">
        <f>VLOOKUP(E285,segmentação!$A$1:$M$261,12,)</f>
        <v>S1</v>
      </c>
      <c r="J285" t="str">
        <f>VLOOKUP(A285,'Bcos e Seg'!$C$1:$AC$262,11,)</f>
        <v>SANTANDER PARTICIPACOES S.A.</v>
      </c>
    </row>
    <row r="286" spans="1:10" x14ac:dyDescent="0.25">
      <c r="A286" s="7">
        <v>1994000783</v>
      </c>
      <c r="B286" s="11" t="s">
        <v>737</v>
      </c>
      <c r="C286" s="9" t="s">
        <v>738</v>
      </c>
      <c r="D286" s="7" t="s">
        <v>352</v>
      </c>
      <c r="E286" s="9" t="s">
        <v>156</v>
      </c>
      <c r="F286" s="12">
        <v>242</v>
      </c>
      <c r="G286" t="str">
        <f>VLOOKUP(A286,planos!$C$1:$F$1040,3,)</f>
        <v>ATIVO - EM TRANSFERÊNCIA DE GERENCIAMENTO</v>
      </c>
      <c r="H286" t="str">
        <f>VLOOKUP(A286,planos!$C$1:$F$1040,4,)</f>
        <v>LC109</v>
      </c>
      <c r="I286" t="str">
        <f>VLOOKUP(E286,segmentação!$A$1:$M$261,12,)</f>
        <v>S2</v>
      </c>
      <c r="J286" t="e">
        <f>VLOOKUP(A286,'Bcos e Seg'!$C$1:$AC$262,11,)</f>
        <v>#N/A</v>
      </c>
    </row>
    <row r="287" spans="1:10" x14ac:dyDescent="0.25">
      <c r="A287" s="7">
        <v>1994000929</v>
      </c>
      <c r="B287" s="11" t="s">
        <v>739</v>
      </c>
      <c r="C287" s="9" t="s">
        <v>740</v>
      </c>
      <c r="D287" s="7" t="s">
        <v>352</v>
      </c>
      <c r="E287" s="9" t="s">
        <v>231</v>
      </c>
      <c r="F287" s="10">
        <v>2039</v>
      </c>
      <c r="G287" t="str">
        <f>VLOOKUP(A287,planos!$C$1:$F$1040,3,)</f>
        <v>ATIVO - EM FUNCIONAMENTO</v>
      </c>
      <c r="H287" t="str">
        <f>VLOOKUP(A287,planos!$C$1:$F$1040,4,)</f>
        <v>LC108/109</v>
      </c>
      <c r="I287" t="str">
        <f>VLOOKUP(E287,segmentação!$A$1:$M$261,12,)</f>
        <v>S2</v>
      </c>
      <c r="J287" t="e">
        <f>VLOOKUP(A287,'Bcos e Seg'!$C$1:$AC$262,11,)</f>
        <v>#N/A</v>
      </c>
    </row>
    <row r="288" spans="1:10" x14ac:dyDescent="0.25">
      <c r="A288" s="7">
        <v>1994001119</v>
      </c>
      <c r="B288" s="11" t="s">
        <v>741</v>
      </c>
      <c r="C288" s="9" t="s">
        <v>742</v>
      </c>
      <c r="D288" s="7" t="s">
        <v>352</v>
      </c>
      <c r="E288" s="9" t="s">
        <v>141</v>
      </c>
      <c r="F288" s="10">
        <v>1832</v>
      </c>
      <c r="G288" t="str">
        <f>VLOOKUP(A288,planos!$C$1:$F$1040,3,)</f>
        <v>ATIVO - EM FUNCIONAMENTO</v>
      </c>
      <c r="H288" t="str">
        <f>VLOOKUP(A288,planos!$C$1:$F$1040,4,)</f>
        <v>LC109</v>
      </c>
      <c r="I288" t="str">
        <f>VLOOKUP(E288,segmentação!$A$1:$M$261,12,)</f>
        <v>S4</v>
      </c>
      <c r="J288" t="e">
        <f>VLOOKUP(A288,'Bcos e Seg'!$C$1:$AC$262,11,)</f>
        <v>#N/A</v>
      </c>
    </row>
    <row r="289" spans="1:10" x14ac:dyDescent="0.25">
      <c r="A289" s="7">
        <v>1994001356</v>
      </c>
      <c r="B289" s="11" t="s">
        <v>743</v>
      </c>
      <c r="C289" s="9" t="s">
        <v>744</v>
      </c>
      <c r="D289" s="7" t="s">
        <v>352</v>
      </c>
      <c r="E289" s="9" t="s">
        <v>158</v>
      </c>
      <c r="F289" s="12">
        <v>321</v>
      </c>
      <c r="G289" t="str">
        <f>VLOOKUP(A289,planos!$C$1:$F$1040,3,)</f>
        <v>ATIVO - EM EXTINÇÃO</v>
      </c>
      <c r="H289" t="str">
        <f>VLOOKUP(A289,planos!$C$1:$F$1040,4,)</f>
        <v>LC109</v>
      </c>
      <c r="I289" t="str">
        <f>VLOOKUP(E289,segmentação!$A$1:$M$261,12,)</f>
        <v>S2</v>
      </c>
      <c r="J289" t="e">
        <f>VLOOKUP(A289,'Bcos e Seg'!$C$1:$AC$262,11,)</f>
        <v>#N/A</v>
      </c>
    </row>
    <row r="290" spans="1:10" x14ac:dyDescent="0.25">
      <c r="A290" s="7">
        <v>1994001429</v>
      </c>
      <c r="B290" s="11" t="s">
        <v>745</v>
      </c>
      <c r="C290" s="9" t="s">
        <v>746</v>
      </c>
      <c r="D290" s="7" t="s">
        <v>352</v>
      </c>
      <c r="E290" s="9" t="s">
        <v>158</v>
      </c>
      <c r="F290" s="12">
        <v>429</v>
      </c>
      <c r="G290" t="str">
        <f>VLOOKUP(A290,planos!$C$1:$F$1040,3,)</f>
        <v>ATIVO - EM FUNCIONAMENTO</v>
      </c>
      <c r="H290" t="str">
        <f>VLOOKUP(A290,planos!$C$1:$F$1040,4,)</f>
        <v>LC109</v>
      </c>
      <c r="I290" t="str">
        <f>VLOOKUP(E290,segmentação!$A$1:$M$261,12,)</f>
        <v>S2</v>
      </c>
      <c r="J290" t="e">
        <f>VLOOKUP(A290,'Bcos e Seg'!$C$1:$AC$262,11,)</f>
        <v>#N/A</v>
      </c>
    </row>
    <row r="291" spans="1:10" x14ac:dyDescent="0.25">
      <c r="A291" s="7">
        <v>1994001518</v>
      </c>
      <c r="B291" s="11" t="s">
        <v>747</v>
      </c>
      <c r="C291" s="9" t="s">
        <v>748</v>
      </c>
      <c r="D291" s="7" t="s">
        <v>286</v>
      </c>
      <c r="E291" s="9" t="s">
        <v>109</v>
      </c>
      <c r="F291" s="12">
        <v>27</v>
      </c>
      <c r="G291" t="str">
        <f>VLOOKUP(A291,planos!$C$1:$F$1040,3,)</f>
        <v>ATIVO - EM EXTINÇÃO</v>
      </c>
      <c r="H291" t="str">
        <f>VLOOKUP(A291,planos!$C$1:$F$1040,4,)</f>
        <v>LC108/109</v>
      </c>
      <c r="I291" t="str">
        <f>VLOOKUP(E291,segmentação!$A$1:$M$261,12,)</f>
        <v>S2</v>
      </c>
      <c r="J291" t="e">
        <f>VLOOKUP(A291,'Bcos e Seg'!$C$1:$AC$262,11,)</f>
        <v>#N/A</v>
      </c>
    </row>
    <row r="292" spans="1:10" x14ac:dyDescent="0.25">
      <c r="A292" s="7">
        <v>1994001674</v>
      </c>
      <c r="B292" s="11" t="s">
        <v>749</v>
      </c>
      <c r="C292" s="9" t="s">
        <v>750</v>
      </c>
      <c r="D292" s="7" t="s">
        <v>286</v>
      </c>
      <c r="E292" s="9" t="s">
        <v>128</v>
      </c>
      <c r="F292" s="12">
        <v>108</v>
      </c>
      <c r="G292" t="str">
        <f>VLOOKUP(A292,planos!$C$1:$F$1040,3,)</f>
        <v>ATIVO - EM FUNCIONAMENTO</v>
      </c>
      <c r="H292" t="str">
        <f>VLOOKUP(A292,planos!$C$1:$F$1040,4,)</f>
        <v>LC109</v>
      </c>
      <c r="I292" t="str">
        <f>VLOOKUP(E292,segmentação!$A$1:$M$261,12,)</f>
        <v>S2</v>
      </c>
      <c r="J292" t="e">
        <f>VLOOKUP(A292,'Bcos e Seg'!$C$1:$AC$262,11,)</f>
        <v>#N/A</v>
      </c>
    </row>
    <row r="293" spans="1:10" x14ac:dyDescent="0.25">
      <c r="A293" s="7">
        <v>1994001747</v>
      </c>
      <c r="B293" s="11" t="s">
        <v>751</v>
      </c>
      <c r="C293" s="9" t="s">
        <v>752</v>
      </c>
      <c r="D293" s="7" t="s">
        <v>352</v>
      </c>
      <c r="E293" s="9" t="s">
        <v>158</v>
      </c>
      <c r="F293" s="10">
        <v>7453</v>
      </c>
      <c r="G293" t="str">
        <f>VLOOKUP(A293,planos!$C$1:$F$1040,3,)</f>
        <v>ATIVO - EM FUNCIONAMENTO</v>
      </c>
      <c r="H293" t="str">
        <f>VLOOKUP(A293,planos!$C$1:$F$1040,4,)</f>
        <v>LC109</v>
      </c>
      <c r="I293" t="str">
        <f>VLOOKUP(E293,segmentação!$A$1:$M$261,12,)</f>
        <v>S2</v>
      </c>
      <c r="J293" t="e">
        <f>VLOOKUP(A293,'Bcos e Seg'!$C$1:$AC$262,11,)</f>
        <v>#N/A</v>
      </c>
    </row>
    <row r="294" spans="1:10" x14ac:dyDescent="0.25">
      <c r="A294" s="7">
        <v>1994001811</v>
      </c>
      <c r="B294" s="11" t="s">
        <v>753</v>
      </c>
      <c r="C294" s="9" t="s">
        <v>754</v>
      </c>
      <c r="D294" s="7" t="s">
        <v>352</v>
      </c>
      <c r="E294" s="9" t="s">
        <v>273</v>
      </c>
      <c r="F294" s="10">
        <v>6709</v>
      </c>
      <c r="G294" t="str">
        <f>VLOOKUP(A294,planos!$C$1:$F$1040,3,)</f>
        <v>ATIVO - EM FUNCIONAMENTO</v>
      </c>
      <c r="H294" t="str">
        <f>VLOOKUP(A294,planos!$C$1:$F$1040,4,)</f>
        <v>LC109</v>
      </c>
      <c r="I294" t="str">
        <f>VLOOKUP(E294,segmentação!$A$1:$M$261,12,)</f>
        <v>S3</v>
      </c>
      <c r="J294" t="str">
        <f>VLOOKUP(A294,'Bcos e Seg'!$C$1:$AC$262,11,)</f>
        <v>VOLVO CORRETORA DE SEGUROS, ADMINISTRACAO E SERVICOS (BRASIL) LTDA.</v>
      </c>
    </row>
    <row r="295" spans="1:10" x14ac:dyDescent="0.25">
      <c r="A295" s="7">
        <v>1994001992</v>
      </c>
      <c r="B295" s="11" t="s">
        <v>755</v>
      </c>
      <c r="C295" s="9" t="s">
        <v>756</v>
      </c>
      <c r="D295" s="7" t="s">
        <v>286</v>
      </c>
      <c r="E295" s="9" t="s">
        <v>214</v>
      </c>
      <c r="F295" s="12">
        <v>108</v>
      </c>
      <c r="G295" t="str">
        <f>VLOOKUP(A295,planos!$C$1:$F$1040,3,)</f>
        <v>ATIVO - EM EXTINÇÃO</v>
      </c>
      <c r="H295" t="str">
        <f>VLOOKUP(A295,planos!$C$1:$F$1040,4,)</f>
        <v>LC109</v>
      </c>
      <c r="I295" t="str">
        <f>VLOOKUP(E295,segmentação!$A$1:$M$261,12,)</f>
        <v>S3</v>
      </c>
      <c r="J295" t="e">
        <f>VLOOKUP(A295,'Bcos e Seg'!$C$1:$AC$262,11,)</f>
        <v>#N/A</v>
      </c>
    </row>
    <row r="296" spans="1:10" x14ac:dyDescent="0.25">
      <c r="A296" s="7">
        <v>1994002174</v>
      </c>
      <c r="B296" s="11" t="s">
        <v>757</v>
      </c>
      <c r="C296" s="9" t="s">
        <v>410</v>
      </c>
      <c r="D296" s="7" t="s">
        <v>286</v>
      </c>
      <c r="E296" s="9" t="s">
        <v>267</v>
      </c>
      <c r="F296" s="12">
        <v>82</v>
      </c>
      <c r="G296" t="str">
        <f>VLOOKUP(A296,planos!$C$1:$F$1040,3,)</f>
        <v>ATIVO - EM FUNCIONAMENTO</v>
      </c>
      <c r="H296" t="str">
        <f>VLOOKUP(A296,planos!$C$1:$F$1040,4,)</f>
        <v>LC109</v>
      </c>
      <c r="I296" t="str">
        <f>VLOOKUP(E296,segmentação!$A$1:$M$261,12,)</f>
        <v>S4</v>
      </c>
      <c r="J296" t="e">
        <f>VLOOKUP(A296,'Bcos e Seg'!$C$1:$AC$262,11,)</f>
        <v>#N/A</v>
      </c>
    </row>
    <row r="297" spans="1:10" x14ac:dyDescent="0.25">
      <c r="A297" s="7">
        <v>1994002492</v>
      </c>
      <c r="B297" s="11" t="s">
        <v>758</v>
      </c>
      <c r="C297" s="9" t="s">
        <v>7</v>
      </c>
      <c r="D297" s="7" t="s">
        <v>352</v>
      </c>
      <c r="E297" s="9" t="s">
        <v>7</v>
      </c>
      <c r="F297" s="10">
        <v>10729</v>
      </c>
      <c r="G297" t="str">
        <f>VLOOKUP(A297,planos!$C$1:$F$1040,3,)</f>
        <v>ATIVO - EM FUNCIONAMENTO</v>
      </c>
      <c r="H297" t="str">
        <f>VLOOKUP(A297,planos!$C$1:$F$1040,4,)</f>
        <v>LC109</v>
      </c>
      <c r="I297" t="str">
        <f>VLOOKUP(E297,segmentação!$A$1:$M$261,12,)</f>
        <v>S3</v>
      </c>
      <c r="J297" t="e">
        <f>VLOOKUP(A297,'Bcos e Seg'!$C$1:$AC$262,11,)</f>
        <v>#N/A</v>
      </c>
    </row>
    <row r="298" spans="1:10" x14ac:dyDescent="0.25">
      <c r="A298" s="7">
        <v>1994002565</v>
      </c>
      <c r="B298" s="11" t="s">
        <v>759</v>
      </c>
      <c r="C298" s="9" t="s">
        <v>760</v>
      </c>
      <c r="D298" s="7" t="s">
        <v>297</v>
      </c>
      <c r="E298" s="9" t="s">
        <v>32</v>
      </c>
      <c r="F298" s="12">
        <v>486</v>
      </c>
      <c r="G298" t="str">
        <f>VLOOKUP(A298,planos!$C$1:$F$1040,3,)</f>
        <v>ATIVO - EM EXTINÇÃO</v>
      </c>
      <c r="H298" t="str">
        <f>VLOOKUP(A298,planos!$C$1:$F$1040,4,)</f>
        <v>LC109</v>
      </c>
      <c r="I298" t="str">
        <f>VLOOKUP(E298,segmentação!$A$1:$M$261,12,)</f>
        <v>S2</v>
      </c>
      <c r="J298" t="e">
        <f>VLOOKUP(A298,'Bcos e Seg'!$C$1:$AC$262,11,)</f>
        <v>#N/A</v>
      </c>
    </row>
    <row r="299" spans="1:10" x14ac:dyDescent="0.25">
      <c r="A299" s="7">
        <v>1994002883</v>
      </c>
      <c r="B299" s="11" t="s">
        <v>761</v>
      </c>
      <c r="C299" s="9" t="s">
        <v>762</v>
      </c>
      <c r="D299" s="7" t="s">
        <v>286</v>
      </c>
      <c r="E299" s="9" t="s">
        <v>257</v>
      </c>
      <c r="F299" s="12">
        <v>20</v>
      </c>
      <c r="G299" t="str">
        <f>VLOOKUP(A299,planos!$C$1:$F$1040,3,)</f>
        <v>ATIVO - EM EXTINÇÃO</v>
      </c>
      <c r="H299" t="str">
        <f>VLOOKUP(A299,planos!$C$1:$F$1040,4,)</f>
        <v>LC109</v>
      </c>
      <c r="I299" t="str">
        <f>VLOOKUP(E299,segmentação!$A$1:$M$261,12,)</f>
        <v>S4</v>
      </c>
      <c r="J299" t="e">
        <f>VLOOKUP(A299,'Bcos e Seg'!$C$1:$AC$262,11,)</f>
        <v>#N/A</v>
      </c>
    </row>
    <row r="300" spans="1:10" x14ac:dyDescent="0.25">
      <c r="A300" s="7">
        <v>1994002956</v>
      </c>
      <c r="B300" s="11" t="s">
        <v>763</v>
      </c>
      <c r="C300" s="9" t="s">
        <v>764</v>
      </c>
      <c r="D300" s="7" t="s">
        <v>352</v>
      </c>
      <c r="E300" s="9" t="s">
        <v>128</v>
      </c>
      <c r="F300" s="10">
        <v>3072</v>
      </c>
      <c r="G300" t="str">
        <f>VLOOKUP(A300,planos!$C$1:$F$1040,3,)</f>
        <v>ATIVO - EM FUNCIONAMENTO</v>
      </c>
      <c r="H300" t="str">
        <f>VLOOKUP(A300,planos!$C$1:$F$1040,4,)</f>
        <v>LC109</v>
      </c>
      <c r="I300" t="str">
        <f>VLOOKUP(E300,segmentação!$A$1:$M$261,12,)</f>
        <v>S2</v>
      </c>
      <c r="J300" t="e">
        <f>VLOOKUP(A300,'Bcos e Seg'!$C$1:$AC$262,11,)</f>
        <v>#N/A</v>
      </c>
    </row>
    <row r="301" spans="1:10" x14ac:dyDescent="0.25">
      <c r="A301" s="7">
        <v>1994003065</v>
      </c>
      <c r="B301" s="11" t="s">
        <v>765</v>
      </c>
      <c r="C301" s="9" t="s">
        <v>766</v>
      </c>
      <c r="D301" s="7" t="s">
        <v>286</v>
      </c>
      <c r="E301" s="9" t="s">
        <v>207</v>
      </c>
      <c r="F301" s="10">
        <v>1810</v>
      </c>
      <c r="G301" t="str">
        <f>VLOOKUP(A301,planos!$C$1:$F$1040,3,)</f>
        <v>ATIVO - EM EXTINÇÃO</v>
      </c>
      <c r="H301" t="str">
        <f>VLOOKUP(A301,planos!$C$1:$F$1040,4,)</f>
        <v>LC109</v>
      </c>
      <c r="I301" t="str">
        <f>VLOOKUP(E301,segmentação!$A$1:$M$261,12,)</f>
        <v>S3</v>
      </c>
      <c r="J301" t="e">
        <f>VLOOKUP(A301,'Bcos e Seg'!$C$1:$AC$262,11,)</f>
        <v>#N/A</v>
      </c>
    </row>
    <row r="302" spans="1:10" x14ac:dyDescent="0.25">
      <c r="A302" s="7">
        <v>1994003138</v>
      </c>
      <c r="B302" s="11" t="s">
        <v>767</v>
      </c>
      <c r="C302" s="9" t="s">
        <v>768</v>
      </c>
      <c r="D302" s="7" t="s">
        <v>352</v>
      </c>
      <c r="E302" s="9" t="s">
        <v>158</v>
      </c>
      <c r="F302" s="12">
        <v>271</v>
      </c>
      <c r="G302" t="str">
        <f>VLOOKUP(A302,planos!$C$1:$F$1040,3,)</f>
        <v>ATIVO - EM FUNCIONAMENTO</v>
      </c>
      <c r="H302" t="str">
        <f>VLOOKUP(A302,planos!$C$1:$F$1040,4,)</f>
        <v>LC109</v>
      </c>
      <c r="I302" t="str">
        <f>VLOOKUP(E302,segmentação!$A$1:$M$261,12,)</f>
        <v>S2</v>
      </c>
      <c r="J302" t="e">
        <f>VLOOKUP(A302,'Bcos e Seg'!$C$1:$AC$262,11,)</f>
        <v>#N/A</v>
      </c>
    </row>
    <row r="303" spans="1:10" x14ac:dyDescent="0.25">
      <c r="A303" s="7">
        <v>1994003383</v>
      </c>
      <c r="B303" s="11" t="s">
        <v>769</v>
      </c>
      <c r="C303" s="9" t="s">
        <v>770</v>
      </c>
      <c r="D303" s="7" t="s">
        <v>352</v>
      </c>
      <c r="E303" s="9" t="s">
        <v>452</v>
      </c>
      <c r="F303" s="12">
        <v>290</v>
      </c>
      <c r="G303" t="e">
        <f>VLOOKUP(A303,planos!$C$1:$F$1040,3,)</f>
        <v>#N/A</v>
      </c>
      <c r="H303" t="e">
        <f>VLOOKUP(A303,planos!$C$1:$F$1040,4,)</f>
        <v>#N/A</v>
      </c>
      <c r="I303" t="e">
        <f>VLOOKUP(E303,segmentação!$A$1:$M$261,12,)</f>
        <v>#N/A</v>
      </c>
      <c r="J303" t="e">
        <f>VLOOKUP(A303,'Bcos e Seg'!$C$1:$AC$262,11,)</f>
        <v>#N/A</v>
      </c>
    </row>
    <row r="304" spans="1:10" x14ac:dyDescent="0.25">
      <c r="A304" s="7">
        <v>1994003847</v>
      </c>
      <c r="B304" s="11" t="s">
        <v>771</v>
      </c>
      <c r="C304" s="9" t="s">
        <v>772</v>
      </c>
      <c r="D304" s="7" t="s">
        <v>352</v>
      </c>
      <c r="E304" s="9" t="s">
        <v>452</v>
      </c>
      <c r="F304" s="12">
        <v>9</v>
      </c>
      <c r="G304" t="e">
        <f>VLOOKUP(A304,planos!$C$1:$F$1040,3,)</f>
        <v>#N/A</v>
      </c>
      <c r="H304" t="e">
        <f>VLOOKUP(A304,planos!$C$1:$F$1040,4,)</f>
        <v>#N/A</v>
      </c>
      <c r="I304" t="e">
        <f>VLOOKUP(E304,segmentação!$A$1:$M$261,12,)</f>
        <v>#N/A</v>
      </c>
      <c r="J304" t="e">
        <f>VLOOKUP(A304,'Bcos e Seg'!$C$1:$AC$262,11,)</f>
        <v>#N/A</v>
      </c>
    </row>
    <row r="305" spans="1:10" x14ac:dyDescent="0.25">
      <c r="A305" s="7">
        <v>1994003911</v>
      </c>
      <c r="B305" s="11" t="s">
        <v>773</v>
      </c>
      <c r="C305" s="9" t="s">
        <v>774</v>
      </c>
      <c r="D305" s="7" t="s">
        <v>352</v>
      </c>
      <c r="E305" s="9" t="s">
        <v>452</v>
      </c>
      <c r="F305" s="12">
        <v>606</v>
      </c>
      <c r="G305" t="e">
        <f>VLOOKUP(A305,planos!$C$1:$F$1040,3,)</f>
        <v>#N/A</v>
      </c>
      <c r="H305" t="e">
        <f>VLOOKUP(A305,planos!$C$1:$F$1040,4,)</f>
        <v>#N/A</v>
      </c>
      <c r="I305" t="e">
        <f>VLOOKUP(E305,segmentação!$A$1:$M$261,12,)</f>
        <v>#N/A</v>
      </c>
      <c r="J305" t="e">
        <f>VLOOKUP(A305,'Bcos e Seg'!$C$1:$AC$262,11,)</f>
        <v>#N/A</v>
      </c>
    </row>
    <row r="306" spans="1:10" x14ac:dyDescent="0.25">
      <c r="A306" s="7">
        <v>1994004029</v>
      </c>
      <c r="B306" s="11" t="s">
        <v>775</v>
      </c>
      <c r="C306" s="9" t="s">
        <v>776</v>
      </c>
      <c r="D306" s="7" t="s">
        <v>297</v>
      </c>
      <c r="E306" s="9" t="s">
        <v>272</v>
      </c>
      <c r="F306" s="10">
        <v>16294</v>
      </c>
      <c r="G306" t="str">
        <f>VLOOKUP(A306,planos!$C$1:$F$1040,3,)</f>
        <v>ATIVO - EM FUNCIONAMENTO</v>
      </c>
      <c r="H306" t="str">
        <f>VLOOKUP(A306,planos!$C$1:$F$1040,4,)</f>
        <v>LC109</v>
      </c>
      <c r="I306" t="str">
        <f>VLOOKUP(E306,segmentação!$A$1:$M$261,12,)</f>
        <v>S2</v>
      </c>
      <c r="J306" t="str">
        <f>VLOOKUP(A306,'Bcos e Seg'!$C$1:$AC$262,11,)</f>
        <v>ODEBRECHT CORRETORA DE SEGUROS LTDA</v>
      </c>
    </row>
    <row r="307" spans="1:10" x14ac:dyDescent="0.25">
      <c r="A307" s="7">
        <v>1994004118</v>
      </c>
      <c r="B307" s="11" t="s">
        <v>291</v>
      </c>
      <c r="C307" s="9" t="s">
        <v>15</v>
      </c>
      <c r="D307" s="7" t="s">
        <v>286</v>
      </c>
      <c r="E307" s="9" t="s">
        <v>45</v>
      </c>
      <c r="F307" s="10">
        <v>2982</v>
      </c>
      <c r="G307" t="str">
        <f>VLOOKUP(A307,planos!$C$1:$F$1040,3,)</f>
        <v>ATIVO - EM EXTINÇÃO</v>
      </c>
      <c r="H307" t="str">
        <f>VLOOKUP(A307,planos!$C$1:$F$1040,4,)</f>
        <v>LC108/109</v>
      </c>
      <c r="I307" t="str">
        <f>VLOOKUP(E307,segmentação!$A$1:$M$261,12,)</f>
        <v>S4</v>
      </c>
      <c r="J307" t="e">
        <f>VLOOKUP(A307,'Bcos e Seg'!$C$1:$AC$262,11,)</f>
        <v>#N/A</v>
      </c>
    </row>
    <row r="308" spans="1:10" x14ac:dyDescent="0.25">
      <c r="A308" s="7">
        <v>1994004274</v>
      </c>
      <c r="B308" s="11" t="s">
        <v>777</v>
      </c>
      <c r="C308" s="9" t="s">
        <v>778</v>
      </c>
      <c r="D308" s="7" t="s">
        <v>286</v>
      </c>
      <c r="E308" s="9" t="s">
        <v>153</v>
      </c>
      <c r="F308" s="12">
        <v>147</v>
      </c>
      <c r="G308" t="str">
        <f>VLOOKUP(A308,planos!$C$1:$F$1040,3,)</f>
        <v>ATIVO - EM TRANSFERÊNCIA DE GERENCIAMENTO</v>
      </c>
      <c r="H308" t="str">
        <f>VLOOKUP(A308,planos!$C$1:$F$1040,4,)</f>
        <v>LC109</v>
      </c>
      <c r="I308" t="str">
        <f>VLOOKUP(E308,segmentação!$A$1:$M$261,12,)</f>
        <v>S2</v>
      </c>
      <c r="J308" t="e">
        <f>VLOOKUP(A308,'Bcos e Seg'!$C$1:$AC$262,11,)</f>
        <v>#N/A</v>
      </c>
    </row>
    <row r="309" spans="1:10" x14ac:dyDescent="0.25">
      <c r="A309" s="7">
        <v>1994004411</v>
      </c>
      <c r="B309" s="11" t="s">
        <v>779</v>
      </c>
      <c r="C309" s="9" t="s">
        <v>780</v>
      </c>
      <c r="D309" s="7" t="s">
        <v>286</v>
      </c>
      <c r="E309" s="9" t="s">
        <v>207</v>
      </c>
      <c r="F309" s="12">
        <v>21</v>
      </c>
      <c r="G309" t="str">
        <f>VLOOKUP(A309,planos!$C$1:$F$1040,3,)</f>
        <v>ATIVO - EM EXTINÇÃO</v>
      </c>
      <c r="H309" t="str">
        <f>VLOOKUP(A309,planos!$C$1:$F$1040,4,)</f>
        <v>LC109</v>
      </c>
      <c r="I309" t="str">
        <f>VLOOKUP(E309,segmentação!$A$1:$M$261,12,)</f>
        <v>S3</v>
      </c>
      <c r="J309" t="e">
        <f>VLOOKUP(A309,'Bcos e Seg'!$C$1:$AC$262,11,)</f>
        <v>#N/A</v>
      </c>
    </row>
    <row r="310" spans="1:10" x14ac:dyDescent="0.25">
      <c r="A310" s="7">
        <v>1995000183</v>
      </c>
      <c r="B310" s="11" t="s">
        <v>781</v>
      </c>
      <c r="C310" s="9" t="s">
        <v>781</v>
      </c>
      <c r="D310" s="7" t="s">
        <v>352</v>
      </c>
      <c r="E310" s="9" t="s">
        <v>158</v>
      </c>
      <c r="F310" s="12">
        <v>656</v>
      </c>
      <c r="G310" t="str">
        <f>VLOOKUP(A310,planos!$C$1:$F$1040,3,)</f>
        <v>ATIVO - EM FUNCIONAMENTO</v>
      </c>
      <c r="H310" t="str">
        <f>VLOOKUP(A310,planos!$C$1:$F$1040,4,)</f>
        <v>LC109</v>
      </c>
      <c r="I310" t="str">
        <f>VLOOKUP(E310,segmentação!$A$1:$M$261,12,)</f>
        <v>S2</v>
      </c>
      <c r="J310" t="e">
        <f>VLOOKUP(A310,'Bcos e Seg'!$C$1:$AC$262,11,)</f>
        <v>#N/A</v>
      </c>
    </row>
    <row r="311" spans="1:10" x14ac:dyDescent="0.25">
      <c r="A311" s="7">
        <v>1995000256</v>
      </c>
      <c r="B311" s="11" t="s">
        <v>782</v>
      </c>
      <c r="C311" s="9" t="s">
        <v>783</v>
      </c>
      <c r="D311" s="7" t="s">
        <v>352</v>
      </c>
      <c r="E311" s="9" t="s">
        <v>153</v>
      </c>
      <c r="F311" s="12">
        <v>15</v>
      </c>
      <c r="G311" t="str">
        <f>VLOOKUP(A311,planos!$C$1:$F$1040,3,)</f>
        <v>ATIVO - EM EXTINÇÃO</v>
      </c>
      <c r="H311" t="str">
        <f>VLOOKUP(A311,planos!$C$1:$F$1040,4,)</f>
        <v>LC109</v>
      </c>
      <c r="I311" t="str">
        <f>VLOOKUP(E311,segmentação!$A$1:$M$261,12,)</f>
        <v>S2</v>
      </c>
      <c r="J311" t="e">
        <f>VLOOKUP(A311,'Bcos e Seg'!$C$1:$AC$262,11,)</f>
        <v>#N/A</v>
      </c>
    </row>
    <row r="312" spans="1:10" x14ac:dyDescent="0.25">
      <c r="A312" s="7">
        <v>1995000418</v>
      </c>
      <c r="B312" s="11" t="s">
        <v>784</v>
      </c>
      <c r="C312" s="9" t="s">
        <v>785</v>
      </c>
      <c r="D312" s="7" t="s">
        <v>352</v>
      </c>
      <c r="E312" s="9" t="s">
        <v>153</v>
      </c>
      <c r="F312" s="10">
        <v>1613</v>
      </c>
      <c r="G312" t="str">
        <f>VLOOKUP(A312,planos!$C$1:$F$1040,3,)</f>
        <v>ATIVO - EM FUNCIONAMENTO</v>
      </c>
      <c r="H312" t="str">
        <f>VLOOKUP(A312,planos!$C$1:$F$1040,4,)</f>
        <v>LC109</v>
      </c>
      <c r="I312" t="str">
        <f>VLOOKUP(E312,segmentação!$A$1:$M$261,12,)</f>
        <v>S2</v>
      </c>
      <c r="J312" t="e">
        <f>VLOOKUP(A312,'Bcos e Seg'!$C$1:$AC$262,11,)</f>
        <v>#N/A</v>
      </c>
    </row>
    <row r="313" spans="1:10" x14ac:dyDescent="0.25">
      <c r="A313" s="7">
        <v>1995000711</v>
      </c>
      <c r="B313" s="11" t="s">
        <v>786</v>
      </c>
      <c r="C313" s="9" t="s">
        <v>787</v>
      </c>
      <c r="D313" s="7" t="s">
        <v>297</v>
      </c>
      <c r="E313" s="9" t="s">
        <v>128</v>
      </c>
      <c r="F313" s="12">
        <v>722</v>
      </c>
      <c r="G313" t="str">
        <f>VLOOKUP(A313,planos!$C$1:$F$1040,3,)</f>
        <v>ATIVO - EM FUNCIONAMENTO</v>
      </c>
      <c r="H313" t="str">
        <f>VLOOKUP(A313,planos!$C$1:$F$1040,4,)</f>
        <v>LC109</v>
      </c>
      <c r="I313" t="str">
        <f>VLOOKUP(E313,segmentação!$A$1:$M$261,12,)</f>
        <v>S2</v>
      </c>
      <c r="J313" t="e">
        <f>VLOOKUP(A313,'Bcos e Seg'!$C$1:$AC$262,11,)</f>
        <v>#N/A</v>
      </c>
    </row>
    <row r="314" spans="1:10" x14ac:dyDescent="0.25">
      <c r="A314" s="7">
        <v>1995000892</v>
      </c>
      <c r="B314" s="11" t="s">
        <v>788</v>
      </c>
      <c r="C314" s="9" t="s">
        <v>789</v>
      </c>
      <c r="D314" s="7" t="s">
        <v>352</v>
      </c>
      <c r="E314" s="9" t="s">
        <v>153</v>
      </c>
      <c r="F314" s="12">
        <v>558</v>
      </c>
      <c r="G314" t="str">
        <f>VLOOKUP(A314,planos!$C$1:$F$1040,3,)</f>
        <v>ATIVO - EM FUNCIONAMENTO</v>
      </c>
      <c r="H314" t="str">
        <f>VLOOKUP(A314,planos!$C$1:$F$1040,4,)</f>
        <v>LC109</v>
      </c>
      <c r="I314" t="str">
        <f>VLOOKUP(E314,segmentação!$A$1:$M$261,12,)</f>
        <v>S2</v>
      </c>
      <c r="J314" t="e">
        <f>VLOOKUP(A314,'Bcos e Seg'!$C$1:$AC$262,11,)</f>
        <v>#N/A</v>
      </c>
    </row>
    <row r="315" spans="1:10" x14ac:dyDescent="0.25">
      <c r="A315" s="7">
        <v>1995001074</v>
      </c>
      <c r="B315" s="11" t="s">
        <v>790</v>
      </c>
      <c r="C315" s="9" t="s">
        <v>791</v>
      </c>
      <c r="D315" s="7" t="s">
        <v>297</v>
      </c>
      <c r="E315" s="9" t="s">
        <v>128</v>
      </c>
      <c r="F315" s="12">
        <v>0</v>
      </c>
      <c r="G315" t="e">
        <f>VLOOKUP(A315,planos!$C$1:$F$1040,3,)</f>
        <v>#N/A</v>
      </c>
      <c r="H315" t="e">
        <f>VLOOKUP(A315,planos!$C$1:$F$1040,4,)</f>
        <v>#N/A</v>
      </c>
      <c r="I315" t="str">
        <f>VLOOKUP(E315,segmentação!$A$1:$M$261,12,)</f>
        <v>S2</v>
      </c>
      <c r="J315" t="e">
        <f>VLOOKUP(A315,'Bcos e Seg'!$C$1:$AC$262,11,)</f>
        <v>#N/A</v>
      </c>
    </row>
    <row r="316" spans="1:10" x14ac:dyDescent="0.25">
      <c r="A316" s="7">
        <v>1995001147</v>
      </c>
      <c r="B316" s="11" t="s">
        <v>792</v>
      </c>
      <c r="C316" s="9" t="s">
        <v>793</v>
      </c>
      <c r="D316" s="7" t="s">
        <v>297</v>
      </c>
      <c r="E316" s="9" t="s">
        <v>128</v>
      </c>
      <c r="F316" s="10">
        <v>7098</v>
      </c>
      <c r="G316" t="str">
        <f>VLOOKUP(A316,planos!$C$1:$F$1040,3,)</f>
        <v>ATIVO - EM FUNCIONAMENTO</v>
      </c>
      <c r="H316" t="str">
        <f>VLOOKUP(A316,planos!$C$1:$F$1040,4,)</f>
        <v>LC109</v>
      </c>
      <c r="I316" t="str">
        <f>VLOOKUP(E316,segmentação!$A$1:$M$261,12,)</f>
        <v>S2</v>
      </c>
      <c r="J316" t="e">
        <f>VLOOKUP(A316,'Bcos e Seg'!$C$1:$AC$262,11,)</f>
        <v>#N/A</v>
      </c>
    </row>
    <row r="317" spans="1:10" x14ac:dyDescent="0.25">
      <c r="A317" s="7">
        <v>1995001211</v>
      </c>
      <c r="B317" s="11" t="s">
        <v>794</v>
      </c>
      <c r="C317" s="9" t="s">
        <v>795</v>
      </c>
      <c r="D317" s="7" t="s">
        <v>297</v>
      </c>
      <c r="E317" s="9" t="s">
        <v>128</v>
      </c>
      <c r="F317" s="12">
        <v>422</v>
      </c>
      <c r="G317" t="str">
        <f>VLOOKUP(A317,planos!$C$1:$F$1040,3,)</f>
        <v>ATIVO - EM FUNCIONAMENTO</v>
      </c>
      <c r="H317" t="str">
        <f>VLOOKUP(A317,planos!$C$1:$F$1040,4,)</f>
        <v>LC109</v>
      </c>
      <c r="I317" t="str">
        <f>VLOOKUP(E317,segmentação!$A$1:$M$261,12,)</f>
        <v>S2</v>
      </c>
      <c r="J317" t="e">
        <f>VLOOKUP(A317,'Bcos e Seg'!$C$1:$AC$262,11,)</f>
        <v>#N/A</v>
      </c>
    </row>
    <row r="318" spans="1:10" x14ac:dyDescent="0.25">
      <c r="A318" s="7">
        <v>1995001465</v>
      </c>
      <c r="B318" s="11" t="s">
        <v>796</v>
      </c>
      <c r="C318" s="9" t="s">
        <v>11</v>
      </c>
      <c r="D318" s="7" t="s">
        <v>352</v>
      </c>
      <c r="E318" s="9" t="s">
        <v>211</v>
      </c>
      <c r="F318" s="10">
        <v>10784</v>
      </c>
      <c r="G318" t="str">
        <f>VLOOKUP(A318,planos!$C$1:$F$1040,3,)</f>
        <v>ATIVO - EM FUNCIONAMENTO</v>
      </c>
      <c r="H318" t="str">
        <f>VLOOKUP(A318,planos!$C$1:$F$1040,4,)</f>
        <v>LC109</v>
      </c>
      <c r="I318" t="str">
        <f>VLOOKUP(E318,segmentação!$A$1:$M$261,12,)</f>
        <v>S4</v>
      </c>
      <c r="J318" t="e">
        <f>VLOOKUP(A318,'Bcos e Seg'!$C$1:$AC$262,11,)</f>
        <v>#N/A</v>
      </c>
    </row>
    <row r="319" spans="1:10" x14ac:dyDescent="0.25">
      <c r="A319" s="7">
        <v>1995001783</v>
      </c>
      <c r="B319" s="11" t="s">
        <v>797</v>
      </c>
      <c r="C319" s="9" t="s">
        <v>798</v>
      </c>
      <c r="D319" s="7" t="s">
        <v>286</v>
      </c>
      <c r="E319" s="9" t="s">
        <v>83</v>
      </c>
      <c r="F319" s="12">
        <v>503</v>
      </c>
      <c r="G319" t="str">
        <f>VLOOKUP(A319,planos!$C$1:$F$1040,3,)</f>
        <v>ATIVO - EM EXTINÇÃO</v>
      </c>
      <c r="H319" t="str">
        <f>VLOOKUP(A319,planos!$C$1:$F$1040,4,)</f>
        <v>LC108/109</v>
      </c>
      <c r="I319" t="str">
        <f>VLOOKUP(E319,segmentação!$A$1:$M$261,12,)</f>
        <v>S3</v>
      </c>
      <c r="J319" t="e">
        <f>VLOOKUP(A319,'Bcos e Seg'!$C$1:$AC$262,11,)</f>
        <v>#N/A</v>
      </c>
    </row>
    <row r="320" spans="1:10" x14ac:dyDescent="0.25">
      <c r="A320" s="7">
        <v>1995001856</v>
      </c>
      <c r="B320" s="11" t="s">
        <v>799</v>
      </c>
      <c r="C320" s="9" t="s">
        <v>800</v>
      </c>
      <c r="D320" s="7" t="s">
        <v>352</v>
      </c>
      <c r="E320" s="9" t="s">
        <v>153</v>
      </c>
      <c r="F320" s="12">
        <v>0</v>
      </c>
      <c r="G320" t="e">
        <f>VLOOKUP(A320,planos!$C$1:$F$1040,3,)</f>
        <v>#N/A</v>
      </c>
      <c r="H320" t="e">
        <f>VLOOKUP(A320,planos!$C$1:$F$1040,4,)</f>
        <v>#N/A</v>
      </c>
      <c r="I320" t="str">
        <f>VLOOKUP(E320,segmentação!$A$1:$M$261,12,)</f>
        <v>S2</v>
      </c>
      <c r="J320" t="e">
        <f>VLOOKUP(A320,'Bcos e Seg'!$C$1:$AC$262,11,)</f>
        <v>#N/A</v>
      </c>
    </row>
    <row r="321" spans="1:10" x14ac:dyDescent="0.25">
      <c r="A321" s="7">
        <v>1995001929</v>
      </c>
      <c r="B321" s="11" t="s">
        <v>801</v>
      </c>
      <c r="C321" s="9" t="s">
        <v>332</v>
      </c>
      <c r="D321" s="7" t="s">
        <v>352</v>
      </c>
      <c r="E321" s="9" t="s">
        <v>156</v>
      </c>
      <c r="F321" s="10">
        <v>6201</v>
      </c>
      <c r="G321" t="str">
        <f>VLOOKUP(A321,planos!$C$1:$F$1040,3,)</f>
        <v>ATIVO - EM FUNCIONAMENTO</v>
      </c>
      <c r="H321" t="str">
        <f>VLOOKUP(A321,planos!$C$1:$F$1040,4,)</f>
        <v>LC109</v>
      </c>
      <c r="I321" t="str">
        <f>VLOOKUP(E321,segmentação!$A$1:$M$261,12,)</f>
        <v>S2</v>
      </c>
      <c r="J321" t="e">
        <f>VLOOKUP(A321,'Bcos e Seg'!$C$1:$AC$262,11,)</f>
        <v>#N/A</v>
      </c>
    </row>
    <row r="322" spans="1:10" x14ac:dyDescent="0.25">
      <c r="A322" s="7">
        <v>1995002356</v>
      </c>
      <c r="B322" s="11" t="s">
        <v>802</v>
      </c>
      <c r="C322" s="9" t="s">
        <v>803</v>
      </c>
      <c r="D322" s="7" t="s">
        <v>352</v>
      </c>
      <c r="E322" s="9" t="s">
        <v>269</v>
      </c>
      <c r="F322" s="12">
        <v>113</v>
      </c>
      <c r="G322" t="str">
        <f>VLOOKUP(A322,planos!$C$1:$F$1040,3,)</f>
        <v>ATIVO - EM EXTINÇÃO</v>
      </c>
      <c r="H322" t="str">
        <f>VLOOKUP(A322,planos!$C$1:$F$1040,4,)</f>
        <v>LC109</v>
      </c>
      <c r="I322" t="str">
        <f>VLOOKUP(E322,segmentação!$A$1:$M$261,12,)</f>
        <v>S1</v>
      </c>
      <c r="J322" t="e">
        <f>VLOOKUP(A322,'Bcos e Seg'!$C$1:$AC$262,11,)</f>
        <v>#N/A</v>
      </c>
    </row>
    <row r="323" spans="1:10" x14ac:dyDescent="0.25">
      <c r="A323" s="7">
        <v>1995002429</v>
      </c>
      <c r="B323" s="11" t="s">
        <v>804</v>
      </c>
      <c r="C323" s="9" t="s">
        <v>805</v>
      </c>
      <c r="D323" s="7" t="s">
        <v>286</v>
      </c>
      <c r="E323" s="9" t="s">
        <v>153</v>
      </c>
      <c r="F323" s="12">
        <v>14</v>
      </c>
      <c r="G323" t="e">
        <f>VLOOKUP(A323,planos!$C$1:$F$1040,3,)</f>
        <v>#N/A</v>
      </c>
      <c r="H323" t="e">
        <f>VLOOKUP(A323,planos!$C$1:$F$1040,4,)</f>
        <v>#N/A</v>
      </c>
      <c r="I323" t="str">
        <f>VLOOKUP(E323,segmentação!$A$1:$M$261,12,)</f>
        <v>S2</v>
      </c>
      <c r="J323" t="e">
        <f>VLOOKUP(A323,'Bcos e Seg'!$C$1:$AC$262,11,)</f>
        <v>#N/A</v>
      </c>
    </row>
    <row r="324" spans="1:10" x14ac:dyDescent="0.25">
      <c r="A324" s="7">
        <v>1995002518</v>
      </c>
      <c r="B324" s="11" t="s">
        <v>806</v>
      </c>
      <c r="C324" s="9" t="s">
        <v>807</v>
      </c>
      <c r="D324" s="7" t="s">
        <v>286</v>
      </c>
      <c r="E324" s="9" t="s">
        <v>101</v>
      </c>
      <c r="F324" s="12">
        <v>14</v>
      </c>
      <c r="G324" t="str">
        <f>VLOOKUP(A324,planos!$C$1:$F$1040,3,)</f>
        <v>ATIVO - EM EXTINÇÃO</v>
      </c>
      <c r="H324" t="str">
        <f>VLOOKUP(A324,planos!$C$1:$F$1040,4,)</f>
        <v>LC108/109</v>
      </c>
      <c r="I324" t="str">
        <f>VLOOKUP(E324,segmentação!$A$1:$M$261,12,)</f>
        <v>S4</v>
      </c>
      <c r="J324" t="e">
        <f>VLOOKUP(A324,'Bcos e Seg'!$C$1:$AC$262,11,)</f>
        <v>#N/A</v>
      </c>
    </row>
    <row r="325" spans="1:10" x14ac:dyDescent="0.25">
      <c r="A325" s="7">
        <v>1995002674</v>
      </c>
      <c r="B325" s="11" t="s">
        <v>808</v>
      </c>
      <c r="C325" s="9" t="s">
        <v>809</v>
      </c>
      <c r="D325" s="7" t="s">
        <v>352</v>
      </c>
      <c r="E325" s="9" t="s">
        <v>128</v>
      </c>
      <c r="F325" s="12">
        <v>571</v>
      </c>
      <c r="G325" t="str">
        <f>VLOOKUP(A325,planos!$C$1:$F$1040,3,)</f>
        <v>ATIVO - EM FUNCIONAMENTO</v>
      </c>
      <c r="H325" t="str">
        <f>VLOOKUP(A325,planos!$C$1:$F$1040,4,)</f>
        <v>LC109</v>
      </c>
      <c r="I325" t="str">
        <f>VLOOKUP(E325,segmentação!$A$1:$M$261,12,)</f>
        <v>S2</v>
      </c>
      <c r="J325" t="e">
        <f>VLOOKUP(A325,'Bcos e Seg'!$C$1:$AC$262,11,)</f>
        <v>#N/A</v>
      </c>
    </row>
    <row r="326" spans="1:10" x14ac:dyDescent="0.25">
      <c r="A326" s="7">
        <v>1995002747</v>
      </c>
      <c r="B326" s="11" t="s">
        <v>414</v>
      </c>
      <c r="C326" s="9" t="s">
        <v>144</v>
      </c>
      <c r="D326" s="7" t="s">
        <v>286</v>
      </c>
      <c r="E326" s="9" t="s">
        <v>144</v>
      </c>
      <c r="F326" s="10">
        <v>15031</v>
      </c>
      <c r="G326" t="str">
        <f>VLOOKUP(A326,planos!$C$1:$F$1040,3,)</f>
        <v>ATIVO - EM EXTINÇÃO</v>
      </c>
      <c r="H326" t="str">
        <f>VLOOKUP(A326,planos!$C$1:$F$1040,4,)</f>
        <v>LC109</v>
      </c>
      <c r="I326" t="str">
        <f>VLOOKUP(E326,segmentação!$A$1:$M$261,12,)</f>
        <v>S4</v>
      </c>
      <c r="J326" t="str">
        <f>VLOOKUP(A326,'Bcos e Seg'!$C$1:$AC$262,11,)</f>
        <v>BANCO MONEO S.A.</v>
      </c>
    </row>
    <row r="327" spans="1:10" x14ac:dyDescent="0.25">
      <c r="A327" s="7">
        <v>1995002811</v>
      </c>
      <c r="B327" s="11" t="s">
        <v>554</v>
      </c>
      <c r="C327" s="9" t="s">
        <v>144</v>
      </c>
      <c r="D327" s="7" t="s">
        <v>352</v>
      </c>
      <c r="E327" s="9" t="s">
        <v>144</v>
      </c>
      <c r="F327" s="12">
        <v>486</v>
      </c>
      <c r="G327" t="str">
        <f>VLOOKUP(A327,planos!$C$1:$F$1040,3,)</f>
        <v>ATIVO - EM FUNCIONAMENTO</v>
      </c>
      <c r="H327" t="str">
        <f>VLOOKUP(A327,planos!$C$1:$F$1040,4,)</f>
        <v>LC109</v>
      </c>
      <c r="I327" t="str">
        <f>VLOOKUP(E327,segmentação!$A$1:$M$261,12,)</f>
        <v>S4</v>
      </c>
      <c r="J327" t="str">
        <f>VLOOKUP(A327,'Bcos e Seg'!$C$1:$AC$262,11,)</f>
        <v>BANCO MONEO S.A.</v>
      </c>
    </row>
    <row r="328" spans="1:10" x14ac:dyDescent="0.25">
      <c r="A328" s="7">
        <v>1995002992</v>
      </c>
      <c r="B328" s="11" t="s">
        <v>810</v>
      </c>
      <c r="C328" s="9" t="s">
        <v>263</v>
      </c>
      <c r="D328" s="7" t="s">
        <v>352</v>
      </c>
      <c r="E328" s="9" t="s">
        <v>263</v>
      </c>
      <c r="F328" s="10">
        <v>20541</v>
      </c>
      <c r="G328" t="str">
        <f>VLOOKUP(A328,planos!$C$1:$F$1040,3,)</f>
        <v>ATIVO - EM FUNCIONAMENTO</v>
      </c>
      <c r="H328" t="str">
        <f>VLOOKUP(A328,planos!$C$1:$F$1040,4,)</f>
        <v>LC109</v>
      </c>
      <c r="I328" t="str">
        <f>VLOOKUP(E328,segmentação!$A$1:$M$261,12,)</f>
        <v>S4</v>
      </c>
      <c r="J328" t="e">
        <f>VLOOKUP(A328,'Bcos e Seg'!$C$1:$AC$262,11,)</f>
        <v>#N/A</v>
      </c>
    </row>
    <row r="329" spans="1:10" x14ac:dyDescent="0.25">
      <c r="A329" s="7">
        <v>1995003018</v>
      </c>
      <c r="B329" s="11" t="s">
        <v>811</v>
      </c>
      <c r="C329" s="9" t="s">
        <v>234</v>
      </c>
      <c r="D329" s="7" t="s">
        <v>352</v>
      </c>
      <c r="E329" s="9" t="s">
        <v>234</v>
      </c>
      <c r="F329" s="10">
        <v>4032</v>
      </c>
      <c r="G329" t="str">
        <f>VLOOKUP(A329,planos!$C$1:$F$1040,3,)</f>
        <v>ATIVO - EM FUNCIONAMENTO</v>
      </c>
      <c r="H329" t="str">
        <f>VLOOKUP(A329,planos!$C$1:$F$1040,4,)</f>
        <v>LC109</v>
      </c>
      <c r="I329" t="str">
        <f>VLOOKUP(E329,segmentação!$A$1:$M$261,12,)</f>
        <v>S4</v>
      </c>
      <c r="J329" t="e">
        <f>VLOOKUP(A329,'Bcos e Seg'!$C$1:$AC$262,11,)</f>
        <v>#N/A</v>
      </c>
    </row>
    <row r="330" spans="1:10" x14ac:dyDescent="0.25">
      <c r="A330" s="7">
        <v>1995003174</v>
      </c>
      <c r="B330" s="11" t="s">
        <v>812</v>
      </c>
      <c r="C330" s="9" t="s">
        <v>813</v>
      </c>
      <c r="D330" s="7" t="s">
        <v>297</v>
      </c>
      <c r="E330" s="9" t="s">
        <v>158</v>
      </c>
      <c r="F330" s="12">
        <v>504</v>
      </c>
      <c r="G330" t="str">
        <f>VLOOKUP(A330,planos!$C$1:$F$1040,3,)</f>
        <v>ATIVO - EM FUNCIONAMENTO</v>
      </c>
      <c r="H330" t="str">
        <f>VLOOKUP(A330,planos!$C$1:$F$1040,4,)</f>
        <v>LC109</v>
      </c>
      <c r="I330" t="str">
        <f>VLOOKUP(E330,segmentação!$A$1:$M$261,12,)</f>
        <v>S2</v>
      </c>
      <c r="J330" t="e">
        <f>VLOOKUP(A330,'Bcos e Seg'!$C$1:$AC$262,11,)</f>
        <v>#N/A</v>
      </c>
    </row>
    <row r="331" spans="1:10" x14ac:dyDescent="0.25">
      <c r="A331" s="7">
        <v>1995003247</v>
      </c>
      <c r="B331" s="11" t="s">
        <v>814</v>
      </c>
      <c r="C331" s="9" t="s">
        <v>414</v>
      </c>
      <c r="D331" s="7" t="s">
        <v>297</v>
      </c>
      <c r="E331" s="9" t="s">
        <v>260</v>
      </c>
      <c r="F331" s="10">
        <v>4810</v>
      </c>
      <c r="G331" t="str">
        <f>VLOOKUP(A331,planos!$C$1:$F$1040,3,)</f>
        <v>ATIVO - EM FUNCIONAMENTO</v>
      </c>
      <c r="H331" t="str">
        <f>VLOOKUP(A331,planos!$C$1:$F$1040,4,)</f>
        <v>LC109</v>
      </c>
      <c r="I331" t="str">
        <f>VLOOKUP(E331,segmentação!$A$1:$M$261,12,)</f>
        <v>S4</v>
      </c>
      <c r="J331" t="e">
        <f>VLOOKUP(A331,'Bcos e Seg'!$C$1:$AC$262,11,)</f>
        <v>#N/A</v>
      </c>
    </row>
    <row r="332" spans="1:10" x14ac:dyDescent="0.25">
      <c r="A332" s="7">
        <v>1995003311</v>
      </c>
      <c r="B332" s="11" t="s">
        <v>414</v>
      </c>
      <c r="C332" s="9" t="s">
        <v>99</v>
      </c>
      <c r="D332" s="7" t="s">
        <v>352</v>
      </c>
      <c r="E332" s="9" t="s">
        <v>99</v>
      </c>
      <c r="F332" s="10">
        <v>6128</v>
      </c>
      <c r="G332" t="str">
        <f>VLOOKUP(A332,planos!$C$1:$F$1040,3,)</f>
        <v>ATIVO - EM FUNCIONAMENTO</v>
      </c>
      <c r="H332" t="str">
        <f>VLOOKUP(A332,planos!$C$1:$F$1040,4,)</f>
        <v>LC109</v>
      </c>
      <c r="I332" t="e">
        <f>VLOOKUP(E332,segmentação!$A$1:$M$261,12,)</f>
        <v>#N/A</v>
      </c>
      <c r="J332" t="e">
        <f>VLOOKUP(A332,'Bcos e Seg'!$C$1:$AC$262,11,)</f>
        <v>#N/A</v>
      </c>
    </row>
    <row r="333" spans="1:10" x14ac:dyDescent="0.25">
      <c r="A333" s="7">
        <v>1995003565</v>
      </c>
      <c r="B333" s="11" t="s">
        <v>815</v>
      </c>
      <c r="C333" s="9" t="s">
        <v>816</v>
      </c>
      <c r="D333" s="7" t="s">
        <v>352</v>
      </c>
      <c r="E333" s="9" t="s">
        <v>271</v>
      </c>
      <c r="F333" s="10">
        <v>2818</v>
      </c>
      <c r="G333" t="str">
        <f>VLOOKUP(A333,planos!$C$1:$F$1040,3,)</f>
        <v>ATIVO - EM FUNCIONAMENTO</v>
      </c>
      <c r="H333" t="str">
        <f>VLOOKUP(A333,planos!$C$1:$F$1040,4,)</f>
        <v>LC109</v>
      </c>
      <c r="I333" t="str">
        <f>VLOOKUP(E333,segmentação!$A$1:$M$261,12,)</f>
        <v>S4</v>
      </c>
      <c r="J333" t="e">
        <f>VLOOKUP(A333,'Bcos e Seg'!$C$1:$AC$262,11,)</f>
        <v>#N/A</v>
      </c>
    </row>
    <row r="334" spans="1:10" x14ac:dyDescent="0.25">
      <c r="A334" s="7">
        <v>1995003638</v>
      </c>
      <c r="B334" s="11" t="s">
        <v>817</v>
      </c>
      <c r="C334" s="9" t="s">
        <v>35</v>
      </c>
      <c r="D334" s="7" t="s">
        <v>297</v>
      </c>
      <c r="E334" s="9" t="s">
        <v>35</v>
      </c>
      <c r="F334" s="10">
        <v>22707</v>
      </c>
      <c r="G334" t="str">
        <f>VLOOKUP(A334,planos!$C$1:$F$1040,3,)</f>
        <v>ATIVO - EM FUNCIONAMENTO</v>
      </c>
      <c r="H334" t="str">
        <f>VLOOKUP(A334,planos!$C$1:$F$1040,4,)</f>
        <v>LC109</v>
      </c>
      <c r="I334" t="str">
        <f>VLOOKUP(E334,segmentação!$A$1:$M$261,12,)</f>
        <v>S4</v>
      </c>
      <c r="J334" t="e">
        <f>VLOOKUP(A334,'Bcos e Seg'!$C$1:$AC$262,11,)</f>
        <v>#N/A</v>
      </c>
    </row>
    <row r="335" spans="1:10" x14ac:dyDescent="0.25">
      <c r="A335" s="7">
        <v>1995003719</v>
      </c>
      <c r="B335" s="11" t="s">
        <v>818</v>
      </c>
      <c r="C335" s="9" t="s">
        <v>819</v>
      </c>
      <c r="D335" s="7" t="s">
        <v>297</v>
      </c>
      <c r="E335" s="9" t="s">
        <v>158</v>
      </c>
      <c r="F335" s="12">
        <v>79</v>
      </c>
      <c r="G335" t="str">
        <f>VLOOKUP(A335,planos!$C$1:$F$1040,3,)</f>
        <v>ATIVO - EM FUNCIONAMENTO</v>
      </c>
      <c r="H335" t="str">
        <f>VLOOKUP(A335,planos!$C$1:$F$1040,4,)</f>
        <v>LC109</v>
      </c>
      <c r="I335" t="str">
        <f>VLOOKUP(E335,segmentação!$A$1:$M$261,12,)</f>
        <v>S2</v>
      </c>
      <c r="J335" t="e">
        <f>VLOOKUP(A335,'Bcos e Seg'!$C$1:$AC$262,11,)</f>
        <v>#N/A</v>
      </c>
    </row>
    <row r="336" spans="1:10" x14ac:dyDescent="0.25">
      <c r="A336" s="7">
        <v>1995003956</v>
      </c>
      <c r="B336" s="11" t="s">
        <v>820</v>
      </c>
      <c r="C336" s="9" t="s">
        <v>821</v>
      </c>
      <c r="D336" s="7" t="s">
        <v>352</v>
      </c>
      <c r="E336" s="9" t="s">
        <v>53</v>
      </c>
      <c r="F336" s="10">
        <v>15776</v>
      </c>
      <c r="G336" t="str">
        <f>VLOOKUP(A336,planos!$C$1:$F$1040,3,)</f>
        <v>ATIVO - EM EXTINÇÃO</v>
      </c>
      <c r="H336" t="str">
        <f>VLOOKUP(A336,planos!$C$1:$F$1040,4,)</f>
        <v>LC109</v>
      </c>
      <c r="I336" t="str">
        <f>VLOOKUP(E336,segmentação!$A$1:$M$261,12,)</f>
        <v>S2</v>
      </c>
      <c r="J336" t="e">
        <f>VLOOKUP(A336,'Bcos e Seg'!$C$1:$AC$262,11,)</f>
        <v>#N/A</v>
      </c>
    </row>
    <row r="337" spans="1:10" x14ac:dyDescent="0.25">
      <c r="A337" s="7">
        <v>1996000365</v>
      </c>
      <c r="B337" s="11" t="s">
        <v>822</v>
      </c>
      <c r="C337" s="9" t="s">
        <v>823</v>
      </c>
      <c r="D337" s="7" t="s">
        <v>297</v>
      </c>
      <c r="E337" s="9" t="s">
        <v>126</v>
      </c>
      <c r="F337" s="10">
        <v>21179</v>
      </c>
      <c r="G337" t="str">
        <f>VLOOKUP(A337,planos!$C$1:$F$1040,3,)</f>
        <v>ATIVO - EM FUNCIONAMENTO</v>
      </c>
      <c r="H337" t="str">
        <f>VLOOKUP(A337,planos!$C$1:$F$1040,4,)</f>
        <v>LC109</v>
      </c>
      <c r="I337" t="str">
        <f>VLOOKUP(E337,segmentação!$A$1:$M$261,12,)</f>
        <v>S3</v>
      </c>
      <c r="J337" t="e">
        <f>VLOOKUP(A337,'Bcos e Seg'!$C$1:$AC$262,11,)</f>
        <v>#N/A</v>
      </c>
    </row>
    <row r="338" spans="1:10" x14ac:dyDescent="0.25">
      <c r="A338" s="7">
        <v>1996000756</v>
      </c>
      <c r="B338" s="11" t="s">
        <v>824</v>
      </c>
      <c r="C338" s="9" t="s">
        <v>825</v>
      </c>
      <c r="D338" s="7" t="s">
        <v>352</v>
      </c>
      <c r="E338" s="9" t="s">
        <v>153</v>
      </c>
      <c r="F338" s="12">
        <v>0</v>
      </c>
      <c r="G338" t="e">
        <f>VLOOKUP(A338,planos!$C$1:$F$1040,3,)</f>
        <v>#N/A</v>
      </c>
      <c r="H338" t="e">
        <f>VLOOKUP(A338,planos!$C$1:$F$1040,4,)</f>
        <v>#N/A</v>
      </c>
      <c r="I338" t="str">
        <f>VLOOKUP(E338,segmentação!$A$1:$M$261,12,)</f>
        <v>S2</v>
      </c>
      <c r="J338" t="e">
        <f>VLOOKUP(A338,'Bcos e Seg'!$C$1:$AC$262,11,)</f>
        <v>#N/A</v>
      </c>
    </row>
    <row r="339" spans="1:10" x14ac:dyDescent="0.25">
      <c r="A339" s="7">
        <v>1996000829</v>
      </c>
      <c r="B339" s="11" t="s">
        <v>826</v>
      </c>
      <c r="C339" s="9" t="s">
        <v>827</v>
      </c>
      <c r="D339" s="7" t="s">
        <v>352</v>
      </c>
      <c r="E339" s="9" t="s">
        <v>158</v>
      </c>
      <c r="F339" s="10">
        <v>1722</v>
      </c>
      <c r="G339" t="str">
        <f>VLOOKUP(A339,planos!$C$1:$F$1040,3,)</f>
        <v>ATIVO - EM FUNCIONAMENTO</v>
      </c>
      <c r="H339" t="str">
        <f>VLOOKUP(A339,planos!$C$1:$F$1040,4,)</f>
        <v>LC109</v>
      </c>
      <c r="I339" t="str">
        <f>VLOOKUP(E339,segmentação!$A$1:$M$261,12,)</f>
        <v>S2</v>
      </c>
      <c r="J339" t="str">
        <f>VLOOKUP(A339,'Bcos e Seg'!$C$1:$AC$262,11,)</f>
        <v>JPMORGAN CHASE BANK, NATIONAL ASSOCIATION</v>
      </c>
    </row>
    <row r="340" spans="1:10" x14ac:dyDescent="0.25">
      <c r="A340" s="7">
        <v>1996001329</v>
      </c>
      <c r="B340" s="11" t="s">
        <v>828</v>
      </c>
      <c r="C340" s="9" t="s">
        <v>829</v>
      </c>
      <c r="D340" s="7" t="s">
        <v>352</v>
      </c>
      <c r="E340" s="9" t="s">
        <v>158</v>
      </c>
      <c r="F340" s="12">
        <v>630</v>
      </c>
      <c r="G340" t="str">
        <f>VLOOKUP(A340,planos!$C$1:$F$1040,3,)</f>
        <v>ATIVO - EM FUNCIONAMENTO</v>
      </c>
      <c r="H340" t="str">
        <f>VLOOKUP(A340,planos!$C$1:$F$1040,4,)</f>
        <v>LC109</v>
      </c>
      <c r="I340" t="str">
        <f>VLOOKUP(E340,segmentação!$A$1:$M$261,12,)</f>
        <v>S2</v>
      </c>
      <c r="J340" t="e">
        <f>VLOOKUP(A340,'Bcos e Seg'!$C$1:$AC$262,11,)</f>
        <v>#N/A</v>
      </c>
    </row>
    <row r="341" spans="1:10" x14ac:dyDescent="0.25">
      <c r="A341" s="7">
        <v>1996001574</v>
      </c>
      <c r="B341" s="11" t="s">
        <v>830</v>
      </c>
      <c r="C341" s="9" t="s">
        <v>831</v>
      </c>
      <c r="D341" s="7" t="s">
        <v>352</v>
      </c>
      <c r="E341" s="9" t="s">
        <v>156</v>
      </c>
      <c r="F341" s="10">
        <v>1100</v>
      </c>
      <c r="G341" t="str">
        <f>VLOOKUP(A341,planos!$C$1:$F$1040,3,)</f>
        <v>ATIVO - EM FUNCIONAMENTO</v>
      </c>
      <c r="H341" t="str">
        <f>VLOOKUP(A341,planos!$C$1:$F$1040,4,)</f>
        <v>LC109</v>
      </c>
      <c r="I341" t="str">
        <f>VLOOKUP(E341,segmentação!$A$1:$M$261,12,)</f>
        <v>S2</v>
      </c>
      <c r="J341" t="e">
        <f>VLOOKUP(A341,'Bcos e Seg'!$C$1:$AC$262,11,)</f>
        <v>#N/A</v>
      </c>
    </row>
    <row r="342" spans="1:10" x14ac:dyDescent="0.25">
      <c r="A342" s="7">
        <v>1996001647</v>
      </c>
      <c r="B342" s="11" t="s">
        <v>832</v>
      </c>
      <c r="C342" s="9" t="s">
        <v>833</v>
      </c>
      <c r="D342" s="7" t="s">
        <v>352</v>
      </c>
      <c r="E342" s="9" t="s">
        <v>32</v>
      </c>
      <c r="F342" s="12">
        <v>568</v>
      </c>
      <c r="G342" t="str">
        <f>VLOOKUP(A342,planos!$C$1:$F$1040,3,)</f>
        <v>ATIVO - EM FUNCIONAMENTO</v>
      </c>
      <c r="H342" t="str">
        <f>VLOOKUP(A342,planos!$C$1:$F$1040,4,)</f>
        <v>LC109</v>
      </c>
      <c r="I342" t="str">
        <f>VLOOKUP(E342,segmentação!$A$1:$M$261,12,)</f>
        <v>S2</v>
      </c>
      <c r="J342" t="e">
        <f>VLOOKUP(A342,'Bcos e Seg'!$C$1:$AC$262,11,)</f>
        <v>#N/A</v>
      </c>
    </row>
    <row r="343" spans="1:10" x14ac:dyDescent="0.25">
      <c r="A343" s="7">
        <v>1996002074</v>
      </c>
      <c r="B343" s="11" t="s">
        <v>834</v>
      </c>
      <c r="C343" s="9" t="s">
        <v>834</v>
      </c>
      <c r="D343" s="7" t="s">
        <v>297</v>
      </c>
      <c r="E343" s="9" t="s">
        <v>95</v>
      </c>
      <c r="F343" s="10">
        <v>6193</v>
      </c>
      <c r="G343" t="str">
        <f>VLOOKUP(A343,planos!$C$1:$F$1040,3,)</f>
        <v>ATIVO - EM FUNCIONAMENTO</v>
      </c>
      <c r="H343" t="str">
        <f>VLOOKUP(A343,planos!$C$1:$F$1040,4,)</f>
        <v>LC109</v>
      </c>
      <c r="I343" t="str">
        <f>VLOOKUP(E343,segmentação!$A$1:$M$261,12,)</f>
        <v>S4</v>
      </c>
      <c r="J343" t="e">
        <f>VLOOKUP(A343,'Bcos e Seg'!$C$1:$AC$262,11,)</f>
        <v>#N/A</v>
      </c>
    </row>
    <row r="344" spans="1:10" x14ac:dyDescent="0.25">
      <c r="A344" s="7">
        <v>1996002147</v>
      </c>
      <c r="B344" s="11" t="s">
        <v>835</v>
      </c>
      <c r="C344" s="9" t="s">
        <v>836</v>
      </c>
      <c r="D344" s="7" t="s">
        <v>352</v>
      </c>
      <c r="E344" s="9" t="s">
        <v>158</v>
      </c>
      <c r="F344" s="12">
        <v>653</v>
      </c>
      <c r="G344" t="str">
        <f>VLOOKUP(A344,planos!$C$1:$F$1040,3,)</f>
        <v>ATIVO - EM FUNCIONAMENTO</v>
      </c>
      <c r="H344" t="str">
        <f>VLOOKUP(A344,planos!$C$1:$F$1040,4,)</f>
        <v>LC109</v>
      </c>
      <c r="I344" t="str">
        <f>VLOOKUP(E344,segmentação!$A$1:$M$261,12,)</f>
        <v>S2</v>
      </c>
      <c r="J344" t="e">
        <f>VLOOKUP(A344,'Bcos e Seg'!$C$1:$AC$262,11,)</f>
        <v>#N/A</v>
      </c>
    </row>
    <row r="345" spans="1:10" x14ac:dyDescent="0.25">
      <c r="A345" s="7">
        <v>1996002211</v>
      </c>
      <c r="B345" s="11" t="s">
        <v>837</v>
      </c>
      <c r="C345" s="9" t="s">
        <v>838</v>
      </c>
      <c r="D345" s="7" t="s">
        <v>286</v>
      </c>
      <c r="E345" s="9" t="s">
        <v>82</v>
      </c>
      <c r="F345" s="12">
        <v>452</v>
      </c>
      <c r="G345" t="str">
        <f>VLOOKUP(A345,planos!$C$1:$F$1040,3,)</f>
        <v>ATIVO - EM FUNCIONAMENTO</v>
      </c>
      <c r="H345" t="str">
        <f>VLOOKUP(A345,planos!$C$1:$F$1040,4,)</f>
        <v>LC109</v>
      </c>
      <c r="I345" t="str">
        <f>VLOOKUP(E345,segmentação!$A$1:$M$261,12,)</f>
        <v>S3</v>
      </c>
      <c r="J345" t="e">
        <f>VLOOKUP(A345,'Bcos e Seg'!$C$1:$AC$262,11,)</f>
        <v>#N/A</v>
      </c>
    </row>
    <row r="346" spans="1:10" x14ac:dyDescent="0.25">
      <c r="A346" s="7">
        <v>1996002392</v>
      </c>
      <c r="B346" s="11" t="s">
        <v>839</v>
      </c>
      <c r="C346" s="9" t="s">
        <v>840</v>
      </c>
      <c r="D346" s="7" t="s">
        <v>286</v>
      </c>
      <c r="E346" s="9" t="s">
        <v>207</v>
      </c>
      <c r="F346" s="12">
        <v>276</v>
      </c>
      <c r="G346" t="str">
        <f>VLOOKUP(A346,planos!$C$1:$F$1040,3,)</f>
        <v>ATIVO - EM EXTINÇÃO</v>
      </c>
      <c r="H346" t="str">
        <f>VLOOKUP(A346,planos!$C$1:$F$1040,4,)</f>
        <v>LC109</v>
      </c>
      <c r="I346" t="str">
        <f>VLOOKUP(E346,segmentação!$A$1:$M$261,12,)</f>
        <v>S3</v>
      </c>
      <c r="J346" t="e">
        <f>VLOOKUP(A346,'Bcos e Seg'!$C$1:$AC$262,11,)</f>
        <v>#N/A</v>
      </c>
    </row>
    <row r="347" spans="1:10" x14ac:dyDescent="0.25">
      <c r="A347" s="7">
        <v>1996002465</v>
      </c>
      <c r="B347" s="11" t="s">
        <v>841</v>
      </c>
      <c r="C347" s="9" t="s">
        <v>842</v>
      </c>
      <c r="D347" s="7" t="s">
        <v>352</v>
      </c>
      <c r="E347" s="9" t="s">
        <v>158</v>
      </c>
      <c r="F347" s="10">
        <v>2842</v>
      </c>
      <c r="G347" t="str">
        <f>VLOOKUP(A347,planos!$C$1:$F$1040,3,)</f>
        <v>ATIVO - EM FUNCIONAMENTO</v>
      </c>
      <c r="H347" t="str">
        <f>VLOOKUP(A347,planos!$C$1:$F$1040,4,)</f>
        <v>LC109</v>
      </c>
      <c r="I347" t="str">
        <f>VLOOKUP(E347,segmentação!$A$1:$M$261,12,)</f>
        <v>S2</v>
      </c>
      <c r="J347" t="e">
        <f>VLOOKUP(A347,'Bcos e Seg'!$C$1:$AC$262,11,)</f>
        <v>#N/A</v>
      </c>
    </row>
    <row r="348" spans="1:10" x14ac:dyDescent="0.25">
      <c r="A348" s="7">
        <v>1996002538</v>
      </c>
      <c r="B348" s="11" t="s">
        <v>843</v>
      </c>
      <c r="C348" s="9" t="s">
        <v>844</v>
      </c>
      <c r="D348" s="7" t="s">
        <v>297</v>
      </c>
      <c r="E348" s="9" t="s">
        <v>153</v>
      </c>
      <c r="F348" s="12">
        <v>310</v>
      </c>
      <c r="G348" t="str">
        <f>VLOOKUP(A348,planos!$C$1:$F$1040,3,)</f>
        <v>ATIVO - EM FUNCIONAMENTO</v>
      </c>
      <c r="H348" t="str">
        <f>VLOOKUP(A348,planos!$C$1:$F$1040,4,)</f>
        <v>LC109</v>
      </c>
      <c r="I348" t="str">
        <f>VLOOKUP(E348,segmentação!$A$1:$M$261,12,)</f>
        <v>S2</v>
      </c>
      <c r="J348" t="e">
        <f>VLOOKUP(A348,'Bcos e Seg'!$C$1:$AC$262,11,)</f>
        <v>#N/A</v>
      </c>
    </row>
    <row r="349" spans="1:10" x14ac:dyDescent="0.25">
      <c r="A349" s="7">
        <v>1996002619</v>
      </c>
      <c r="B349" s="11" t="s">
        <v>845</v>
      </c>
      <c r="C349" s="9" t="s">
        <v>846</v>
      </c>
      <c r="D349" s="7" t="s">
        <v>352</v>
      </c>
      <c r="E349" s="9" t="s">
        <v>270</v>
      </c>
      <c r="F349" s="10">
        <v>2417</v>
      </c>
      <c r="G349" t="str">
        <f>VLOOKUP(A349,planos!$C$1:$F$1040,3,)</f>
        <v>ATIVO - EM FUNCIONAMENTO</v>
      </c>
      <c r="H349" t="str">
        <f>VLOOKUP(A349,planos!$C$1:$F$1040,4,)</f>
        <v>LC109</v>
      </c>
      <c r="I349" t="str">
        <f>VLOOKUP(E349,segmentação!$A$1:$M$261,12,)</f>
        <v>S3</v>
      </c>
      <c r="J349" t="e">
        <f>VLOOKUP(A349,'Bcos e Seg'!$C$1:$AC$262,11,)</f>
        <v>#N/A</v>
      </c>
    </row>
    <row r="350" spans="1:10" x14ac:dyDescent="0.25">
      <c r="A350" s="7">
        <v>1996002856</v>
      </c>
      <c r="B350" s="11" t="s">
        <v>847</v>
      </c>
      <c r="C350" s="9" t="s">
        <v>848</v>
      </c>
      <c r="D350" s="7" t="s">
        <v>286</v>
      </c>
      <c r="E350" s="9" t="s">
        <v>28</v>
      </c>
      <c r="F350" s="10">
        <v>1322</v>
      </c>
      <c r="G350" t="str">
        <f>VLOOKUP(A350,planos!$C$1:$F$1040,3,)</f>
        <v>ATIVO - EM FUNCIONAMENTO</v>
      </c>
      <c r="H350" t="str">
        <f>VLOOKUP(A350,planos!$C$1:$F$1040,4,)</f>
        <v>LC109</v>
      </c>
      <c r="I350" t="str">
        <f>VLOOKUP(E350,segmentação!$A$1:$M$261,12,)</f>
        <v>S1</v>
      </c>
      <c r="J350" t="str">
        <f>VLOOKUP(A350,'Bcos e Seg'!$C$1:$AC$262,11,)</f>
        <v>ZURICH SANTANDER BRASIL SEGUROS E PREVIDENCIA S.A.</v>
      </c>
    </row>
    <row r="351" spans="1:10" x14ac:dyDescent="0.25">
      <c r="A351" s="7">
        <v>1996002929</v>
      </c>
      <c r="B351" s="11" t="s">
        <v>849</v>
      </c>
      <c r="C351" s="9" t="s">
        <v>850</v>
      </c>
      <c r="D351" s="7" t="s">
        <v>352</v>
      </c>
      <c r="E351" s="9" t="s">
        <v>28</v>
      </c>
      <c r="F351" s="10">
        <v>4962</v>
      </c>
      <c r="G351" t="str">
        <f>VLOOKUP(A351,planos!$C$1:$F$1040,3,)</f>
        <v>ATIVO - EM FUNCIONAMENTO</v>
      </c>
      <c r="H351" t="str">
        <f>VLOOKUP(A351,planos!$C$1:$F$1040,4,)</f>
        <v>LC109</v>
      </c>
      <c r="I351" t="str">
        <f>VLOOKUP(E351,segmentação!$A$1:$M$261,12,)</f>
        <v>S1</v>
      </c>
      <c r="J351" t="str">
        <f>VLOOKUP(A351,'Bcos e Seg'!$C$1:$AC$262,11,)</f>
        <v>ZURICH SANTANDER BRASIL SEGUROS E PREVIDENCIA S.A.</v>
      </c>
    </row>
    <row r="352" spans="1:10" x14ac:dyDescent="0.25">
      <c r="A352" s="7">
        <v>1996003038</v>
      </c>
      <c r="B352" s="11" t="s">
        <v>851</v>
      </c>
      <c r="C352" s="9" t="s">
        <v>228</v>
      </c>
      <c r="D352" s="7" t="s">
        <v>352</v>
      </c>
      <c r="E352" s="9" t="s">
        <v>228</v>
      </c>
      <c r="F352" s="10">
        <v>8984</v>
      </c>
      <c r="G352" t="str">
        <f>VLOOKUP(A352,planos!$C$1:$F$1040,3,)</f>
        <v>ATIVO - EM FUNCIONAMENTO</v>
      </c>
      <c r="H352" t="str">
        <f>VLOOKUP(A352,planos!$C$1:$F$1040,4,)</f>
        <v>LC109</v>
      </c>
      <c r="I352" t="str">
        <f>VLOOKUP(E352,segmentação!$A$1:$M$261,12,)</f>
        <v>S4</v>
      </c>
      <c r="J352" t="e">
        <f>VLOOKUP(A352,'Bcos e Seg'!$C$1:$AC$262,11,)</f>
        <v>#N/A</v>
      </c>
    </row>
    <row r="353" spans="1:10" x14ac:dyDescent="0.25">
      <c r="A353" s="7">
        <v>1996003119</v>
      </c>
      <c r="B353" s="11" t="s">
        <v>852</v>
      </c>
      <c r="C353" s="9" t="s">
        <v>853</v>
      </c>
      <c r="D353" s="7" t="s">
        <v>297</v>
      </c>
      <c r="E353" s="9" t="s">
        <v>223</v>
      </c>
      <c r="F353" s="10">
        <v>3094</v>
      </c>
      <c r="G353" t="str">
        <f>VLOOKUP(A353,planos!$C$1:$F$1040,3,)</f>
        <v>ATIVO - EM EXTINÇÃO</v>
      </c>
      <c r="H353" t="str">
        <f>VLOOKUP(A353,planos!$C$1:$F$1040,4,)</f>
        <v>LC109</v>
      </c>
      <c r="I353" t="str">
        <f>VLOOKUP(E353,segmentação!$A$1:$M$261,12,)</f>
        <v>S3</v>
      </c>
      <c r="J353" t="e">
        <f>VLOOKUP(A353,'Bcos e Seg'!$C$1:$AC$262,11,)</f>
        <v>#N/A</v>
      </c>
    </row>
    <row r="354" spans="1:10" x14ac:dyDescent="0.25">
      <c r="A354" s="7">
        <v>1996003283</v>
      </c>
      <c r="B354" s="11" t="s">
        <v>854</v>
      </c>
      <c r="C354" s="9" t="s">
        <v>855</v>
      </c>
      <c r="D354" s="7" t="s">
        <v>297</v>
      </c>
      <c r="E354" s="9" t="s">
        <v>128</v>
      </c>
      <c r="F354" s="12">
        <v>0</v>
      </c>
      <c r="G354" t="e">
        <f>VLOOKUP(A354,planos!$C$1:$F$1040,3,)</f>
        <v>#N/A</v>
      </c>
      <c r="H354" t="e">
        <f>VLOOKUP(A354,planos!$C$1:$F$1040,4,)</f>
        <v>#N/A</v>
      </c>
      <c r="I354" t="str">
        <f>VLOOKUP(E354,segmentação!$A$1:$M$261,12,)</f>
        <v>S2</v>
      </c>
      <c r="J354" t="e">
        <f>VLOOKUP(A354,'Bcos e Seg'!$C$1:$AC$262,11,)</f>
        <v>#N/A</v>
      </c>
    </row>
    <row r="355" spans="1:10" x14ac:dyDescent="0.25">
      <c r="A355" s="7">
        <v>1996003356</v>
      </c>
      <c r="B355" s="11" t="s">
        <v>856</v>
      </c>
      <c r="C355" s="9" t="s">
        <v>857</v>
      </c>
      <c r="D355" s="7" t="s">
        <v>297</v>
      </c>
      <c r="E355" s="9" t="s">
        <v>128</v>
      </c>
      <c r="F355" s="12">
        <v>5</v>
      </c>
      <c r="G355" t="str">
        <f>VLOOKUP(A355,planos!$C$1:$F$1040,3,)</f>
        <v>ATIVO - EM RETIRADA DE PATROCÍNIO</v>
      </c>
      <c r="H355" t="str">
        <f>VLOOKUP(A355,planos!$C$1:$F$1040,4,)</f>
        <v>LC109</v>
      </c>
      <c r="I355" t="str">
        <f>VLOOKUP(E355,segmentação!$A$1:$M$261,12,)</f>
        <v>S2</v>
      </c>
      <c r="J355" t="e">
        <f>VLOOKUP(A355,'Bcos e Seg'!$C$1:$AC$262,11,)</f>
        <v>#N/A</v>
      </c>
    </row>
    <row r="356" spans="1:10" x14ac:dyDescent="0.25">
      <c r="A356" s="7">
        <v>1996003674</v>
      </c>
      <c r="B356" s="11" t="s">
        <v>858</v>
      </c>
      <c r="C356" s="9" t="s">
        <v>859</v>
      </c>
      <c r="D356" s="7" t="s">
        <v>352</v>
      </c>
      <c r="E356" s="9" t="s">
        <v>199</v>
      </c>
      <c r="F356" s="10">
        <v>46229</v>
      </c>
      <c r="G356" t="str">
        <f>VLOOKUP(A356,planos!$C$1:$F$1040,3,)</f>
        <v>ATIVO - EM FUNCIONAMENTO</v>
      </c>
      <c r="H356" t="str">
        <f>VLOOKUP(A356,planos!$C$1:$F$1040,4,)</f>
        <v>LC109</v>
      </c>
      <c r="I356" t="str">
        <f>VLOOKUP(E356,segmentação!$A$1:$M$261,12,)</f>
        <v>S2</v>
      </c>
      <c r="J356" t="e">
        <f>VLOOKUP(A356,'Bcos e Seg'!$C$1:$AC$262,11,)</f>
        <v>#N/A</v>
      </c>
    </row>
    <row r="357" spans="1:10" x14ac:dyDescent="0.25">
      <c r="A357" s="7">
        <v>1996003747</v>
      </c>
      <c r="B357" s="11" t="s">
        <v>860</v>
      </c>
      <c r="C357" s="9" t="s">
        <v>861</v>
      </c>
      <c r="D357" s="7" t="s">
        <v>352</v>
      </c>
      <c r="E357" s="9" t="s">
        <v>32</v>
      </c>
      <c r="F357" s="12">
        <v>0</v>
      </c>
      <c r="G357" t="str">
        <f>VLOOKUP(A357,planos!$C$1:$F$1040,3,)</f>
        <v>ATIVO - EM TRANSFERÊNCIA DE GERENCIAMENTO</v>
      </c>
      <c r="H357" t="str">
        <f>VLOOKUP(A357,planos!$C$1:$F$1040,4,)</f>
        <v>LC109</v>
      </c>
      <c r="I357" t="str">
        <f>VLOOKUP(E357,segmentação!$A$1:$M$261,12,)</f>
        <v>S2</v>
      </c>
      <c r="J357" t="e">
        <f>VLOOKUP(A357,'Bcos e Seg'!$C$1:$AC$262,11,)</f>
        <v>#N/A</v>
      </c>
    </row>
    <row r="358" spans="1:10" x14ac:dyDescent="0.25">
      <c r="A358" s="7">
        <v>1996003747</v>
      </c>
      <c r="B358" s="11" t="s">
        <v>860</v>
      </c>
      <c r="C358" s="9" t="s">
        <v>861</v>
      </c>
      <c r="D358" s="7" t="s">
        <v>352</v>
      </c>
      <c r="E358" s="9" t="s">
        <v>242</v>
      </c>
      <c r="F358" s="10">
        <v>10611</v>
      </c>
      <c r="G358" t="str">
        <f>VLOOKUP(A358,planos!$C$1:$F$1040,3,)</f>
        <v>ATIVO - EM TRANSFERÊNCIA DE GERENCIAMENTO</v>
      </c>
      <c r="H358" t="str">
        <f>VLOOKUP(A358,planos!$C$1:$F$1040,4,)</f>
        <v>LC109</v>
      </c>
      <c r="I358" t="str">
        <f>VLOOKUP(E358,segmentação!$A$1:$M$261,12,)</f>
        <v>S3</v>
      </c>
      <c r="J358" t="e">
        <f>VLOOKUP(A358,'Bcos e Seg'!$C$1:$AC$262,11,)</f>
        <v>#N/A</v>
      </c>
    </row>
    <row r="359" spans="1:10" x14ac:dyDescent="0.25">
      <c r="A359" s="7">
        <v>1996003811</v>
      </c>
      <c r="B359" s="11" t="s">
        <v>862</v>
      </c>
      <c r="C359" s="9" t="s">
        <v>863</v>
      </c>
      <c r="D359" s="7" t="s">
        <v>352</v>
      </c>
      <c r="E359" s="9" t="s">
        <v>153</v>
      </c>
      <c r="F359" s="12">
        <v>221</v>
      </c>
      <c r="G359" t="str">
        <f>VLOOKUP(A359,planos!$C$1:$F$1040,3,)</f>
        <v>ATIVO - EM FUNCIONAMENTO</v>
      </c>
      <c r="H359" t="str">
        <f>VLOOKUP(A359,planos!$C$1:$F$1040,4,)</f>
        <v>LC109</v>
      </c>
      <c r="I359" t="str">
        <f>VLOOKUP(E359,segmentação!$A$1:$M$261,12,)</f>
        <v>S2</v>
      </c>
      <c r="J359" t="e">
        <f>VLOOKUP(A359,'Bcos e Seg'!$C$1:$AC$262,11,)</f>
        <v>#N/A</v>
      </c>
    </row>
    <row r="360" spans="1:10" x14ac:dyDescent="0.25">
      <c r="A360" s="7">
        <v>1996003992</v>
      </c>
      <c r="B360" s="11" t="s">
        <v>410</v>
      </c>
      <c r="C360" s="9" t="s">
        <v>410</v>
      </c>
      <c r="D360" s="7" t="s">
        <v>286</v>
      </c>
      <c r="E360" s="9" t="s">
        <v>197</v>
      </c>
      <c r="F360" s="10">
        <v>2060</v>
      </c>
      <c r="G360" t="str">
        <f>VLOOKUP(A360,planos!$C$1:$F$1040,3,)</f>
        <v>ATIVO - EM FUNCIONAMENTO</v>
      </c>
      <c r="H360" t="str">
        <f>VLOOKUP(A360,planos!$C$1:$F$1040,4,)</f>
        <v>LC108/109</v>
      </c>
      <c r="I360" t="str">
        <f>VLOOKUP(E360,segmentação!$A$1:$M$261,12,)</f>
        <v>S4</v>
      </c>
      <c r="J360" t="e">
        <f>VLOOKUP(A360,'Bcos e Seg'!$C$1:$AC$262,11,)</f>
        <v>#N/A</v>
      </c>
    </row>
    <row r="361" spans="1:10" x14ac:dyDescent="0.25">
      <c r="A361" s="7">
        <v>1996004174</v>
      </c>
      <c r="B361" s="11" t="s">
        <v>864</v>
      </c>
      <c r="C361" s="9" t="s">
        <v>133</v>
      </c>
      <c r="D361" s="7" t="s">
        <v>297</v>
      </c>
      <c r="E361" s="9" t="s">
        <v>133</v>
      </c>
      <c r="F361" s="10">
        <v>8935</v>
      </c>
      <c r="G361" t="str">
        <f>VLOOKUP(A361,planos!$C$1:$F$1040,3,)</f>
        <v>ATIVO - EM FUNCIONAMENTO</v>
      </c>
      <c r="H361" t="str">
        <f>VLOOKUP(A361,planos!$C$1:$F$1040,4,)</f>
        <v>LC109</v>
      </c>
      <c r="I361" t="str">
        <f>VLOOKUP(E361,segmentação!$A$1:$M$261,12,)</f>
        <v>S3</v>
      </c>
      <c r="J361" t="e">
        <f>VLOOKUP(A361,'Bcos e Seg'!$C$1:$AC$262,11,)</f>
        <v>#N/A</v>
      </c>
    </row>
    <row r="362" spans="1:10" x14ac:dyDescent="0.25">
      <c r="A362" s="7">
        <v>1996004247</v>
      </c>
      <c r="B362" s="11" t="s">
        <v>865</v>
      </c>
      <c r="C362" s="9" t="s">
        <v>866</v>
      </c>
      <c r="D362" s="7" t="s">
        <v>286</v>
      </c>
      <c r="E362" s="9" t="s">
        <v>47</v>
      </c>
      <c r="F362" s="10">
        <v>2296</v>
      </c>
      <c r="G362" t="str">
        <f>VLOOKUP(A362,planos!$C$1:$F$1040,3,)</f>
        <v>ATIVO - EM FUNCIONAMENTO</v>
      </c>
      <c r="H362" t="str">
        <f>VLOOKUP(A362,planos!$C$1:$F$1040,4,)</f>
        <v>LC109</v>
      </c>
      <c r="I362" t="str">
        <f>VLOOKUP(E362,segmentação!$A$1:$M$261,12,)</f>
        <v>S4</v>
      </c>
      <c r="J362" t="e">
        <f>VLOOKUP(A362,'Bcos e Seg'!$C$1:$AC$262,11,)</f>
        <v>#N/A</v>
      </c>
    </row>
    <row r="363" spans="1:10" x14ac:dyDescent="0.25">
      <c r="A363" s="7">
        <v>1996004883</v>
      </c>
      <c r="B363" s="11" t="s">
        <v>867</v>
      </c>
      <c r="C363" s="9" t="s">
        <v>868</v>
      </c>
      <c r="D363" s="7" t="s">
        <v>352</v>
      </c>
      <c r="E363" s="9" t="s">
        <v>32</v>
      </c>
      <c r="F363" s="10">
        <v>4909</v>
      </c>
      <c r="G363" t="str">
        <f>VLOOKUP(A363,planos!$C$1:$F$1040,3,)</f>
        <v>ATIVO - EM FUNCIONAMENTO</v>
      </c>
      <c r="H363" t="str">
        <f>VLOOKUP(A363,planos!$C$1:$F$1040,4,)</f>
        <v>LC109</v>
      </c>
      <c r="I363" t="str">
        <f>VLOOKUP(E363,segmentação!$A$1:$M$261,12,)</f>
        <v>S2</v>
      </c>
      <c r="J363" t="e">
        <f>VLOOKUP(A363,'Bcos e Seg'!$C$1:$AC$262,11,)</f>
        <v>#N/A</v>
      </c>
    </row>
    <row r="364" spans="1:10" x14ac:dyDescent="0.25">
      <c r="A364" s="7">
        <v>1996004956</v>
      </c>
      <c r="B364" s="11" t="s">
        <v>869</v>
      </c>
      <c r="C364" s="9" t="s">
        <v>870</v>
      </c>
      <c r="D364" s="7" t="s">
        <v>352</v>
      </c>
      <c r="E364" s="9" t="s">
        <v>153</v>
      </c>
      <c r="F364" s="12">
        <v>90</v>
      </c>
      <c r="G364" t="str">
        <f>VLOOKUP(A364,planos!$C$1:$F$1040,3,)</f>
        <v>ATIVO - EM EXTINÇÃO</v>
      </c>
      <c r="H364" t="str">
        <f>VLOOKUP(A364,planos!$C$1:$F$1040,4,)</f>
        <v>LC109</v>
      </c>
      <c r="I364" t="str">
        <f>VLOOKUP(E364,segmentação!$A$1:$M$261,12,)</f>
        <v>S2</v>
      </c>
      <c r="J364" t="e">
        <f>VLOOKUP(A364,'Bcos e Seg'!$C$1:$AC$262,11,)</f>
        <v>#N/A</v>
      </c>
    </row>
    <row r="365" spans="1:10" x14ac:dyDescent="0.25">
      <c r="A365" s="7">
        <v>1996005138</v>
      </c>
      <c r="B365" s="11" t="s">
        <v>871</v>
      </c>
      <c r="C365" s="9" t="s">
        <v>872</v>
      </c>
      <c r="D365" s="7" t="s">
        <v>352</v>
      </c>
      <c r="E365" s="9" t="s">
        <v>54</v>
      </c>
      <c r="F365" s="10">
        <v>15729</v>
      </c>
      <c r="G365" t="str">
        <f>VLOOKUP(A365,planos!$C$1:$F$1040,3,)</f>
        <v>ATIVO - EM FUNCIONAMENTO</v>
      </c>
      <c r="H365" t="str">
        <f>VLOOKUP(A365,planos!$C$1:$F$1040,4,)</f>
        <v>LC108/109</v>
      </c>
      <c r="I365" t="str">
        <f>VLOOKUP(E365,segmentação!$A$1:$M$261,12,)</f>
        <v>S2</v>
      </c>
      <c r="J365" t="e">
        <f>VLOOKUP(A365,'Bcos e Seg'!$C$1:$AC$262,11,)</f>
        <v>#N/A</v>
      </c>
    </row>
    <row r="366" spans="1:10" x14ac:dyDescent="0.25">
      <c r="A366" s="7">
        <v>1996005219</v>
      </c>
      <c r="B366" s="11" t="s">
        <v>873</v>
      </c>
      <c r="C366" s="9" t="s">
        <v>874</v>
      </c>
      <c r="D366" s="7" t="s">
        <v>286</v>
      </c>
      <c r="E366" s="9" t="s">
        <v>54</v>
      </c>
      <c r="F366" s="10">
        <v>3612</v>
      </c>
      <c r="G366" t="str">
        <f>VLOOKUP(A366,planos!$C$1:$F$1040,3,)</f>
        <v>ATIVO - EM EXTINÇÃO</v>
      </c>
      <c r="H366" t="str">
        <f>VLOOKUP(A366,planos!$C$1:$F$1040,4,)</f>
        <v>LC108/109</v>
      </c>
      <c r="I366" t="str">
        <f>VLOOKUP(E366,segmentação!$A$1:$M$261,12,)</f>
        <v>S2</v>
      </c>
      <c r="J366" t="e">
        <f>VLOOKUP(A366,'Bcos e Seg'!$C$1:$AC$262,11,)</f>
        <v>#N/A</v>
      </c>
    </row>
    <row r="367" spans="1:10" x14ac:dyDescent="0.25">
      <c r="A367" s="7">
        <v>1997000156</v>
      </c>
      <c r="B367" s="11" t="s">
        <v>875</v>
      </c>
      <c r="C367" s="9" t="s">
        <v>876</v>
      </c>
      <c r="D367" s="7" t="s">
        <v>297</v>
      </c>
      <c r="E367" s="9" t="s">
        <v>153</v>
      </c>
      <c r="F367" s="10">
        <v>1912</v>
      </c>
      <c r="G367" t="e">
        <f>VLOOKUP(A367,planos!$C$1:$F$1040,3,)</f>
        <v>#N/A</v>
      </c>
      <c r="H367" t="e">
        <f>VLOOKUP(A367,planos!$C$1:$F$1040,4,)</f>
        <v>#N/A</v>
      </c>
      <c r="I367" t="str">
        <f>VLOOKUP(E367,segmentação!$A$1:$M$261,12,)</f>
        <v>S2</v>
      </c>
      <c r="J367" t="e">
        <f>VLOOKUP(A367,'Bcos e Seg'!$C$1:$AC$262,11,)</f>
        <v>#N/A</v>
      </c>
    </row>
    <row r="368" spans="1:10" x14ac:dyDescent="0.25">
      <c r="A368" s="7">
        <v>1997000229</v>
      </c>
      <c r="B368" s="11" t="s">
        <v>877</v>
      </c>
      <c r="C368" s="9" t="s">
        <v>878</v>
      </c>
      <c r="D368" s="7" t="s">
        <v>352</v>
      </c>
      <c r="E368" s="9" t="s">
        <v>156</v>
      </c>
      <c r="F368" s="10">
        <v>15068</v>
      </c>
      <c r="G368" t="str">
        <f>VLOOKUP(A368,planos!$C$1:$F$1040,3,)</f>
        <v>ATIVO - EM FUNCIONAMENTO</v>
      </c>
      <c r="H368" t="str">
        <f>VLOOKUP(A368,planos!$C$1:$F$1040,4,)</f>
        <v>LC109</v>
      </c>
      <c r="I368" t="str">
        <f>VLOOKUP(E368,segmentação!$A$1:$M$261,12,)</f>
        <v>S2</v>
      </c>
      <c r="J368" t="e">
        <f>VLOOKUP(A368,'Bcos e Seg'!$C$1:$AC$262,11,)</f>
        <v>#N/A</v>
      </c>
    </row>
    <row r="369" spans="1:10" x14ac:dyDescent="0.25">
      <c r="A369" s="7">
        <v>1997000318</v>
      </c>
      <c r="B369" s="11" t="s">
        <v>879</v>
      </c>
      <c r="C369" s="9" t="s">
        <v>880</v>
      </c>
      <c r="D369" s="7" t="s">
        <v>286</v>
      </c>
      <c r="E369" s="9" t="s">
        <v>207</v>
      </c>
      <c r="F369" s="12">
        <v>773</v>
      </c>
      <c r="G369" t="str">
        <f>VLOOKUP(A369,planos!$C$1:$F$1040,3,)</f>
        <v>ATIVO - EM EXTINÇÃO</v>
      </c>
      <c r="H369" t="str">
        <f>VLOOKUP(A369,planos!$C$1:$F$1040,4,)</f>
        <v>LC109</v>
      </c>
      <c r="I369" t="str">
        <f>VLOOKUP(E369,segmentação!$A$1:$M$261,12,)</f>
        <v>S3</v>
      </c>
      <c r="J369" t="e">
        <f>VLOOKUP(A369,'Bcos e Seg'!$C$1:$AC$262,11,)</f>
        <v>#N/A</v>
      </c>
    </row>
    <row r="370" spans="1:10" x14ac:dyDescent="0.25">
      <c r="A370" s="7">
        <v>1997000474</v>
      </c>
      <c r="B370" s="11" t="s">
        <v>881</v>
      </c>
      <c r="C370" s="9" t="s">
        <v>882</v>
      </c>
      <c r="D370" s="7" t="s">
        <v>286</v>
      </c>
      <c r="E370" s="9" t="s">
        <v>82</v>
      </c>
      <c r="F370" s="12">
        <v>742</v>
      </c>
      <c r="G370" t="str">
        <f>VLOOKUP(A370,planos!$C$1:$F$1040,3,)</f>
        <v>ATIVO - EM EXTINÇÃO</v>
      </c>
      <c r="H370" t="str">
        <f>VLOOKUP(A370,planos!$C$1:$F$1040,4,)</f>
        <v>LC109</v>
      </c>
      <c r="I370" t="str">
        <f>VLOOKUP(E370,segmentação!$A$1:$M$261,12,)</f>
        <v>S3</v>
      </c>
      <c r="J370" t="e">
        <f>VLOOKUP(A370,'Bcos e Seg'!$C$1:$AC$262,11,)</f>
        <v>#N/A</v>
      </c>
    </row>
    <row r="371" spans="1:10" x14ac:dyDescent="0.25">
      <c r="A371" s="7">
        <v>1997000547</v>
      </c>
      <c r="B371" s="11" t="s">
        <v>883</v>
      </c>
      <c r="C371" s="9" t="s">
        <v>884</v>
      </c>
      <c r="D371" s="7" t="s">
        <v>297</v>
      </c>
      <c r="E371" s="9" t="s">
        <v>158</v>
      </c>
      <c r="F371" s="12">
        <v>0</v>
      </c>
      <c r="G371" t="e">
        <f>VLOOKUP(A371,planos!$C$1:$F$1040,3,)</f>
        <v>#N/A</v>
      </c>
      <c r="H371" t="e">
        <f>VLOOKUP(A371,planos!$C$1:$F$1040,4,)</f>
        <v>#N/A</v>
      </c>
      <c r="I371" t="str">
        <f>VLOOKUP(E371,segmentação!$A$1:$M$261,12,)</f>
        <v>S2</v>
      </c>
      <c r="J371" t="e">
        <f>VLOOKUP(A371,'Bcos e Seg'!$C$1:$AC$262,11,)</f>
        <v>#N/A</v>
      </c>
    </row>
    <row r="372" spans="1:10" x14ac:dyDescent="0.25">
      <c r="A372" s="7">
        <v>1997000611</v>
      </c>
      <c r="B372" s="11" t="s">
        <v>885</v>
      </c>
      <c r="C372" s="9" t="s">
        <v>886</v>
      </c>
      <c r="D372" s="7" t="s">
        <v>297</v>
      </c>
      <c r="E372" s="9" t="s">
        <v>93</v>
      </c>
      <c r="F372" s="10">
        <v>15598</v>
      </c>
      <c r="G372" t="str">
        <f>VLOOKUP(A372,planos!$C$1:$F$1040,3,)</f>
        <v>ATIVO - EM FUNCIONAMENTO</v>
      </c>
      <c r="H372" t="str">
        <f>VLOOKUP(A372,planos!$C$1:$F$1040,4,)</f>
        <v>LC109</v>
      </c>
      <c r="I372" t="str">
        <f>VLOOKUP(E372,segmentação!$A$1:$M$261,12,)</f>
        <v>S3</v>
      </c>
      <c r="J372" t="e">
        <f>VLOOKUP(A372,'Bcos e Seg'!$C$1:$AC$262,11,)</f>
        <v>#N/A</v>
      </c>
    </row>
    <row r="373" spans="1:10" x14ac:dyDescent="0.25">
      <c r="A373" s="7">
        <v>1997000792</v>
      </c>
      <c r="B373" s="11" t="s">
        <v>887</v>
      </c>
      <c r="C373" s="9" t="s">
        <v>151</v>
      </c>
      <c r="D373" s="7" t="s">
        <v>352</v>
      </c>
      <c r="E373" s="9" t="s">
        <v>151</v>
      </c>
      <c r="F373" s="12">
        <v>30</v>
      </c>
      <c r="G373" t="str">
        <f>VLOOKUP(A373,planos!$C$1:$F$1040,3,)</f>
        <v>ATIVO - EM EXTINÇÃO</v>
      </c>
      <c r="H373" t="str">
        <f>VLOOKUP(A373,planos!$C$1:$F$1040,4,)</f>
        <v>LC109</v>
      </c>
      <c r="I373" t="str">
        <f>VLOOKUP(E373,segmentação!$A$1:$M$261,12,)</f>
        <v>S4</v>
      </c>
      <c r="J373" t="str">
        <f>VLOOKUP(A373,'Bcos e Seg'!$C$1:$AC$262,11,)</f>
        <v>MONGERAL AEGON SEGUROS E PREVIDENCIA S/A</v>
      </c>
    </row>
    <row r="374" spans="1:10" x14ac:dyDescent="0.25">
      <c r="A374" s="7">
        <v>1997000938</v>
      </c>
      <c r="B374" s="11" t="s">
        <v>888</v>
      </c>
      <c r="C374" s="9" t="s">
        <v>889</v>
      </c>
      <c r="D374" s="7" t="s">
        <v>352</v>
      </c>
      <c r="E374" s="9" t="s">
        <v>128</v>
      </c>
      <c r="F374" s="10">
        <v>2472</v>
      </c>
      <c r="G374" t="str">
        <f>VLOOKUP(A374,planos!$C$1:$F$1040,3,)</f>
        <v>ATIVO - EM TRANSFERÊNCIA DE GERENCIAMENTO</v>
      </c>
      <c r="H374" t="str">
        <f>VLOOKUP(A374,planos!$C$1:$F$1040,4,)</f>
        <v>LC109</v>
      </c>
      <c r="I374" t="str">
        <f>VLOOKUP(E374,segmentação!$A$1:$M$261,12,)</f>
        <v>S2</v>
      </c>
      <c r="J374" t="e">
        <f>VLOOKUP(A374,'Bcos e Seg'!$C$1:$AC$262,11,)</f>
        <v>#N/A</v>
      </c>
    </row>
    <row r="375" spans="1:10" x14ac:dyDescent="0.25">
      <c r="A375" s="7">
        <v>1997001047</v>
      </c>
      <c r="B375" s="11" t="s">
        <v>890</v>
      </c>
      <c r="C375" s="9" t="s">
        <v>891</v>
      </c>
      <c r="D375" s="7" t="s">
        <v>352</v>
      </c>
      <c r="E375" s="9" t="s">
        <v>32</v>
      </c>
      <c r="F375" s="10">
        <v>65174</v>
      </c>
      <c r="G375" t="str">
        <f>VLOOKUP(A375,planos!$C$1:$F$1040,3,)</f>
        <v>ATIVO - EM FUNCIONAMENTO</v>
      </c>
      <c r="H375" t="str">
        <f>VLOOKUP(A375,planos!$C$1:$F$1040,4,)</f>
        <v>LC109</v>
      </c>
      <c r="I375" t="str">
        <f>VLOOKUP(E375,segmentação!$A$1:$M$261,12,)</f>
        <v>S2</v>
      </c>
      <c r="J375" t="e">
        <f>VLOOKUP(A375,'Bcos e Seg'!$C$1:$AC$262,11,)</f>
        <v>#N/A</v>
      </c>
    </row>
    <row r="376" spans="1:10" x14ac:dyDescent="0.25">
      <c r="A376" s="7">
        <v>1997001111</v>
      </c>
      <c r="B376" s="11" t="s">
        <v>892</v>
      </c>
      <c r="C376" s="9" t="s">
        <v>893</v>
      </c>
      <c r="D376" s="7" t="s">
        <v>352</v>
      </c>
      <c r="E376" s="9" t="s">
        <v>153</v>
      </c>
      <c r="F376" s="10">
        <v>2122</v>
      </c>
      <c r="G376" t="str">
        <f>VLOOKUP(A376,planos!$C$1:$F$1040,3,)</f>
        <v>ATIVO - EM FUNCIONAMENTO</v>
      </c>
      <c r="H376" t="str">
        <f>VLOOKUP(A376,planos!$C$1:$F$1040,4,)</f>
        <v>LC109</v>
      </c>
      <c r="I376" t="str">
        <f>VLOOKUP(E376,segmentação!$A$1:$M$261,12,)</f>
        <v>S2</v>
      </c>
      <c r="J376" t="e">
        <f>VLOOKUP(A376,'Bcos e Seg'!$C$1:$AC$262,11,)</f>
        <v>#N/A</v>
      </c>
    </row>
    <row r="377" spans="1:10" x14ac:dyDescent="0.25">
      <c r="A377" s="7">
        <v>1997001365</v>
      </c>
      <c r="B377" s="11" t="s">
        <v>894</v>
      </c>
      <c r="C377" s="9" t="s">
        <v>310</v>
      </c>
      <c r="D377" s="7" t="s">
        <v>352</v>
      </c>
      <c r="E377" s="9" t="s">
        <v>192</v>
      </c>
      <c r="F377" s="10">
        <v>1411</v>
      </c>
      <c r="G377" t="str">
        <f>VLOOKUP(A377,planos!$C$1:$F$1040,3,)</f>
        <v>ATIVO - EM FUNCIONAMENTO</v>
      </c>
      <c r="H377" t="str">
        <f>VLOOKUP(A377,planos!$C$1:$F$1040,4,)</f>
        <v>LC109</v>
      </c>
      <c r="I377" t="str">
        <f>VLOOKUP(E377,segmentação!$A$1:$M$261,12,)</f>
        <v>S3</v>
      </c>
      <c r="J377" t="e">
        <f>VLOOKUP(A377,'Bcos e Seg'!$C$1:$AC$262,11,)</f>
        <v>#N/A</v>
      </c>
    </row>
    <row r="378" spans="1:10" x14ac:dyDescent="0.25">
      <c r="A378" s="7">
        <v>1997001683</v>
      </c>
      <c r="B378" s="11" t="s">
        <v>895</v>
      </c>
      <c r="C378" s="9" t="s">
        <v>896</v>
      </c>
      <c r="D378" s="7" t="s">
        <v>352</v>
      </c>
      <c r="E378" s="9" t="s">
        <v>153</v>
      </c>
      <c r="F378" s="12">
        <v>132</v>
      </c>
      <c r="G378" t="str">
        <f>VLOOKUP(A378,planos!$C$1:$F$1040,3,)</f>
        <v>ATIVO - EM EXTINÇÃO</v>
      </c>
      <c r="H378" t="str">
        <f>VLOOKUP(A378,planos!$C$1:$F$1040,4,)</f>
        <v>LC109</v>
      </c>
      <c r="I378" t="str">
        <f>VLOOKUP(E378,segmentação!$A$1:$M$261,12,)</f>
        <v>S2</v>
      </c>
      <c r="J378" t="e">
        <f>VLOOKUP(A378,'Bcos e Seg'!$C$1:$AC$262,11,)</f>
        <v>#N/A</v>
      </c>
    </row>
    <row r="379" spans="1:10" x14ac:dyDescent="0.25">
      <c r="A379" s="7">
        <v>1997001756</v>
      </c>
      <c r="B379" s="11" t="s">
        <v>897</v>
      </c>
      <c r="C379" s="9" t="s">
        <v>898</v>
      </c>
      <c r="D379" s="7" t="s">
        <v>286</v>
      </c>
      <c r="E379" s="9" t="s">
        <v>80</v>
      </c>
      <c r="F379" s="12">
        <v>0</v>
      </c>
      <c r="G379" t="e">
        <f>VLOOKUP(A379,planos!$C$1:$F$1040,3,)</f>
        <v>#N/A</v>
      </c>
      <c r="H379" t="e">
        <f>VLOOKUP(A379,planos!$C$1:$F$1040,4,)</f>
        <v>#N/A</v>
      </c>
      <c r="I379" t="str">
        <f>VLOOKUP(E379,segmentação!$A$1:$M$261,12,)</f>
        <v>S3</v>
      </c>
      <c r="J379" t="e">
        <f>VLOOKUP(A379,'Bcos e Seg'!$C$1:$AC$262,11,)</f>
        <v>#N/A</v>
      </c>
    </row>
    <row r="380" spans="1:10" x14ac:dyDescent="0.25">
      <c r="A380" s="7">
        <v>1997001829</v>
      </c>
      <c r="B380" s="11" t="s">
        <v>899</v>
      </c>
      <c r="C380" s="9" t="s">
        <v>900</v>
      </c>
      <c r="D380" s="7" t="s">
        <v>352</v>
      </c>
      <c r="E380" s="9" t="s">
        <v>106</v>
      </c>
      <c r="F380" s="12">
        <v>264</v>
      </c>
      <c r="G380" t="str">
        <f>VLOOKUP(A380,planos!$C$1:$F$1040,3,)</f>
        <v>ATIVO - EM FUNCIONAMENTO</v>
      </c>
      <c r="H380" t="str">
        <f>VLOOKUP(A380,planos!$C$1:$F$1040,4,)</f>
        <v>LC109</v>
      </c>
      <c r="I380" t="str">
        <f>VLOOKUP(E380,segmentação!$A$1:$M$261,12,)</f>
        <v>S4</v>
      </c>
      <c r="J380" t="e">
        <f>VLOOKUP(A380,'Bcos e Seg'!$C$1:$AC$262,11,)</f>
        <v>#N/A</v>
      </c>
    </row>
    <row r="381" spans="1:10" x14ac:dyDescent="0.25">
      <c r="A381" s="7">
        <v>1997001918</v>
      </c>
      <c r="B381" s="11" t="s">
        <v>901</v>
      </c>
      <c r="C381" s="9" t="s">
        <v>902</v>
      </c>
      <c r="D381" s="7" t="s">
        <v>352</v>
      </c>
      <c r="E381" s="9" t="s">
        <v>128</v>
      </c>
      <c r="F381" s="10">
        <v>2932</v>
      </c>
      <c r="G381" t="str">
        <f>VLOOKUP(A381,planos!$C$1:$F$1040,3,)</f>
        <v>ATIVO - EM FUNCIONAMENTO</v>
      </c>
      <c r="H381" t="str">
        <f>VLOOKUP(A381,planos!$C$1:$F$1040,4,)</f>
        <v>LC109</v>
      </c>
      <c r="I381" t="str">
        <f>VLOOKUP(E381,segmentação!$A$1:$M$261,12,)</f>
        <v>S2</v>
      </c>
      <c r="J381" t="e">
        <f>VLOOKUP(A381,'Bcos e Seg'!$C$1:$AC$262,11,)</f>
        <v>#N/A</v>
      </c>
    </row>
    <row r="382" spans="1:10" x14ac:dyDescent="0.25">
      <c r="A382" s="7">
        <v>1997002183</v>
      </c>
      <c r="B382" s="11" t="s">
        <v>903</v>
      </c>
      <c r="C382" s="9" t="s">
        <v>904</v>
      </c>
      <c r="D382" s="7" t="s">
        <v>286</v>
      </c>
      <c r="E382" s="9" t="s">
        <v>32</v>
      </c>
      <c r="F382" s="12">
        <v>43</v>
      </c>
      <c r="G382" t="str">
        <f>VLOOKUP(A382,planos!$C$1:$F$1040,3,)</f>
        <v>ATIVO - EM FUNCIONAMENTO</v>
      </c>
      <c r="H382" t="str">
        <f>VLOOKUP(A382,planos!$C$1:$F$1040,4,)</f>
        <v>LC109</v>
      </c>
      <c r="I382" t="str">
        <f>VLOOKUP(E382,segmentação!$A$1:$M$261,12,)</f>
        <v>S2</v>
      </c>
      <c r="J382" t="e">
        <f>VLOOKUP(A382,'Bcos e Seg'!$C$1:$AC$262,11,)</f>
        <v>#N/A</v>
      </c>
    </row>
    <row r="383" spans="1:10" x14ac:dyDescent="0.25">
      <c r="A383" s="7">
        <v>1997002256</v>
      </c>
      <c r="B383" s="11" t="s">
        <v>905</v>
      </c>
      <c r="C383" s="9" t="s">
        <v>906</v>
      </c>
      <c r="D383" s="7" t="s">
        <v>286</v>
      </c>
      <c r="E383" s="9" t="s">
        <v>222</v>
      </c>
      <c r="F383" s="12">
        <v>288</v>
      </c>
      <c r="G383" t="str">
        <f>VLOOKUP(A383,planos!$C$1:$F$1040,3,)</f>
        <v>ATIVO - EM EXTINÇÃO</v>
      </c>
      <c r="H383" t="str">
        <f>VLOOKUP(A383,planos!$C$1:$F$1040,4,)</f>
        <v>LC109</v>
      </c>
      <c r="I383" t="str">
        <f>VLOOKUP(E383,segmentação!$A$1:$M$261,12,)</f>
        <v>S4</v>
      </c>
      <c r="J383" t="e">
        <f>VLOOKUP(A383,'Bcos e Seg'!$C$1:$AC$262,11,)</f>
        <v>#N/A</v>
      </c>
    </row>
    <row r="384" spans="1:10" x14ac:dyDescent="0.25">
      <c r="A384" s="7">
        <v>1997002329</v>
      </c>
      <c r="B384" s="11" t="s">
        <v>570</v>
      </c>
      <c r="C384" s="9" t="s">
        <v>391</v>
      </c>
      <c r="D384" s="7" t="s">
        <v>286</v>
      </c>
      <c r="E384" s="9" t="s">
        <v>54</v>
      </c>
      <c r="F384" s="10">
        <v>3978</v>
      </c>
      <c r="G384" t="e">
        <f>VLOOKUP(A384,planos!$C$1:$F$1040,3,)</f>
        <v>#N/A</v>
      </c>
      <c r="H384" t="e">
        <f>VLOOKUP(A384,planos!$C$1:$F$1040,4,)</f>
        <v>#N/A</v>
      </c>
      <c r="I384" t="str">
        <f>VLOOKUP(E384,segmentação!$A$1:$M$261,12,)</f>
        <v>S2</v>
      </c>
      <c r="J384" t="e">
        <f>VLOOKUP(A384,'Bcos e Seg'!$C$1:$AC$262,11,)</f>
        <v>#N/A</v>
      </c>
    </row>
    <row r="385" spans="1:10" x14ac:dyDescent="0.25">
      <c r="A385" s="7">
        <v>1997002574</v>
      </c>
      <c r="B385" s="11" t="s">
        <v>907</v>
      </c>
      <c r="C385" s="9" t="s">
        <v>907</v>
      </c>
      <c r="D385" s="7" t="s">
        <v>352</v>
      </c>
      <c r="E385" s="9" t="s">
        <v>156</v>
      </c>
      <c r="F385" s="12">
        <v>573</v>
      </c>
      <c r="G385" t="str">
        <f>VLOOKUP(A385,planos!$C$1:$F$1040,3,)</f>
        <v>ATIVO - EM TRANSFERÊNCIA DE GERENCIAMENTO</v>
      </c>
      <c r="H385" t="str">
        <f>VLOOKUP(A385,planos!$C$1:$F$1040,4,)</f>
        <v>LC109</v>
      </c>
      <c r="I385" t="str">
        <f>VLOOKUP(E385,segmentação!$A$1:$M$261,12,)</f>
        <v>S2</v>
      </c>
      <c r="J385" t="e">
        <f>VLOOKUP(A385,'Bcos e Seg'!$C$1:$AC$262,11,)</f>
        <v>#N/A</v>
      </c>
    </row>
    <row r="386" spans="1:10" x14ac:dyDescent="0.25">
      <c r="A386" s="7">
        <v>1997002711</v>
      </c>
      <c r="B386" s="11" t="s">
        <v>908</v>
      </c>
      <c r="C386" s="9" t="s">
        <v>909</v>
      </c>
      <c r="D386" s="7" t="s">
        <v>352</v>
      </c>
      <c r="E386" s="9" t="s">
        <v>98</v>
      </c>
      <c r="F386" s="10">
        <v>38078</v>
      </c>
      <c r="G386" t="str">
        <f>VLOOKUP(A386,planos!$C$1:$F$1040,3,)</f>
        <v>ATIVO - EM FUNCIONAMENTO</v>
      </c>
      <c r="H386" t="str">
        <f>VLOOKUP(A386,planos!$C$1:$F$1040,4,)</f>
        <v>LC108/109</v>
      </c>
      <c r="I386" t="str">
        <f>VLOOKUP(E386,segmentação!$A$1:$M$261,12,)</f>
        <v>S1</v>
      </c>
      <c r="J386" t="e">
        <f>VLOOKUP(A386,'Bcos e Seg'!$C$1:$AC$262,11,)</f>
        <v>#N/A</v>
      </c>
    </row>
    <row r="387" spans="1:10" x14ac:dyDescent="0.25">
      <c r="A387" s="7">
        <v>1997002892</v>
      </c>
      <c r="B387" s="11" t="s">
        <v>910</v>
      </c>
      <c r="C387" s="9" t="s">
        <v>911</v>
      </c>
      <c r="D387" s="7" t="s">
        <v>286</v>
      </c>
      <c r="E387" s="9" t="s">
        <v>98</v>
      </c>
      <c r="F387" s="10">
        <v>21656</v>
      </c>
      <c r="G387" t="str">
        <f>VLOOKUP(A387,planos!$C$1:$F$1040,3,)</f>
        <v>ATIVO - EM EXTINÇÃO</v>
      </c>
      <c r="H387" t="str">
        <f>VLOOKUP(A387,planos!$C$1:$F$1040,4,)</f>
        <v>LC108/109</v>
      </c>
      <c r="I387" t="str">
        <f>VLOOKUP(E387,segmentação!$A$1:$M$261,12,)</f>
        <v>S1</v>
      </c>
      <c r="J387" t="e">
        <f>VLOOKUP(A387,'Bcos e Seg'!$C$1:$AC$262,11,)</f>
        <v>#N/A</v>
      </c>
    </row>
    <row r="388" spans="1:10" x14ac:dyDescent="0.25">
      <c r="A388" s="7">
        <v>1997003147</v>
      </c>
      <c r="B388" s="11" t="s">
        <v>912</v>
      </c>
      <c r="C388" s="9" t="s">
        <v>912</v>
      </c>
      <c r="D388" s="7" t="s">
        <v>352</v>
      </c>
      <c r="E388" s="9" t="s">
        <v>37</v>
      </c>
      <c r="F388" s="10">
        <v>7109</v>
      </c>
      <c r="G388" t="str">
        <f>VLOOKUP(A388,planos!$C$1:$F$1040,3,)</f>
        <v>ATIVO - EM EXTINÇÃO</v>
      </c>
      <c r="H388" t="str">
        <f>VLOOKUP(A388,planos!$C$1:$F$1040,4,)</f>
        <v>LC109</v>
      </c>
      <c r="I388" t="str">
        <f>VLOOKUP(E388,segmentação!$A$1:$M$261,12,)</f>
        <v>S2</v>
      </c>
      <c r="J388" t="e">
        <f>VLOOKUP(A388,'Bcos e Seg'!$C$1:$AC$262,11,)</f>
        <v>#N/A</v>
      </c>
    </row>
    <row r="389" spans="1:10" x14ac:dyDescent="0.25">
      <c r="A389" s="7">
        <v>1997003211</v>
      </c>
      <c r="B389" s="11" t="s">
        <v>913</v>
      </c>
      <c r="C389" s="9" t="s">
        <v>914</v>
      </c>
      <c r="D389" s="7" t="s">
        <v>352</v>
      </c>
      <c r="E389" s="9" t="s">
        <v>214</v>
      </c>
      <c r="F389" s="10">
        <v>7465</v>
      </c>
      <c r="G389" t="str">
        <f>VLOOKUP(A389,planos!$C$1:$F$1040,3,)</f>
        <v>ATIVO - EM FUNCIONAMENTO</v>
      </c>
      <c r="H389" t="str">
        <f>VLOOKUP(A389,planos!$C$1:$F$1040,4,)</f>
        <v>LC109</v>
      </c>
      <c r="I389" t="str">
        <f>VLOOKUP(E389,segmentação!$A$1:$M$261,12,)</f>
        <v>S3</v>
      </c>
      <c r="J389" t="e">
        <f>VLOOKUP(A389,'Bcos e Seg'!$C$1:$AC$262,11,)</f>
        <v>#N/A</v>
      </c>
    </row>
    <row r="390" spans="1:10" x14ac:dyDescent="0.25">
      <c r="A390" s="7">
        <v>1997003465</v>
      </c>
      <c r="B390" s="11" t="s">
        <v>915</v>
      </c>
      <c r="C390" s="9" t="s">
        <v>916</v>
      </c>
      <c r="D390" s="7" t="s">
        <v>352</v>
      </c>
      <c r="E390" s="9" t="s">
        <v>268</v>
      </c>
      <c r="F390" s="12">
        <v>2</v>
      </c>
      <c r="G390" t="str">
        <f>VLOOKUP(A390,planos!$C$1:$F$1040,3,)</f>
        <v>ATIVO - EM FUNCIONAMENTO</v>
      </c>
      <c r="H390" t="str">
        <f>VLOOKUP(A390,planos!$C$1:$F$1040,4,)</f>
        <v>LC109</v>
      </c>
      <c r="I390" t="str">
        <f>VLOOKUP(E390,segmentação!$A$1:$M$261,12,)</f>
        <v>S4</v>
      </c>
      <c r="J390" t="e">
        <f>VLOOKUP(A390,'Bcos e Seg'!$C$1:$AC$262,11,)</f>
        <v>#N/A</v>
      </c>
    </row>
    <row r="391" spans="1:10" x14ac:dyDescent="0.25">
      <c r="A391" s="7">
        <v>1997003783</v>
      </c>
      <c r="B391" s="11" t="s">
        <v>917</v>
      </c>
      <c r="C391" s="9" t="s">
        <v>918</v>
      </c>
      <c r="D391" s="7" t="s">
        <v>352</v>
      </c>
      <c r="E391" s="9" t="s">
        <v>156</v>
      </c>
      <c r="F391" s="10">
        <v>4875</v>
      </c>
      <c r="G391" t="str">
        <f>VLOOKUP(A391,planos!$C$1:$F$1040,3,)</f>
        <v>ATIVO - EM FUNCIONAMENTO</v>
      </c>
      <c r="H391" t="str">
        <f>VLOOKUP(A391,planos!$C$1:$F$1040,4,)</f>
        <v>LC109</v>
      </c>
      <c r="I391" t="str">
        <f>VLOOKUP(E391,segmentação!$A$1:$M$261,12,)</f>
        <v>S2</v>
      </c>
      <c r="J391" t="e">
        <f>VLOOKUP(A391,'Bcos e Seg'!$C$1:$AC$262,11,)</f>
        <v>#N/A</v>
      </c>
    </row>
    <row r="392" spans="1:10" x14ac:dyDescent="0.25">
      <c r="A392" s="7">
        <v>1997004038</v>
      </c>
      <c r="B392" s="11" t="s">
        <v>919</v>
      </c>
      <c r="C392" s="9" t="s">
        <v>920</v>
      </c>
      <c r="D392" s="7" t="s">
        <v>352</v>
      </c>
      <c r="E392" s="9" t="s">
        <v>135</v>
      </c>
      <c r="F392" s="10">
        <v>9731</v>
      </c>
      <c r="G392" t="str">
        <f>VLOOKUP(A392,planos!$C$1:$F$1040,3,)</f>
        <v>ATIVO - EM EXTINÇÃO</v>
      </c>
      <c r="H392" t="str">
        <f>VLOOKUP(A392,planos!$C$1:$F$1040,4,)</f>
        <v>LC109</v>
      </c>
      <c r="I392" t="str">
        <f>VLOOKUP(E392,segmentação!$A$1:$M$261,12,)</f>
        <v>S1</v>
      </c>
      <c r="J392" t="str">
        <f>VLOOKUP(A392,'Bcos e Seg'!$C$1:$AC$262,11,)</f>
        <v>ITAU VIDA E PREVIDENCIA S.A.</v>
      </c>
    </row>
    <row r="393" spans="1:10" x14ac:dyDescent="0.25">
      <c r="A393" s="7">
        <v>1997004283</v>
      </c>
      <c r="B393" s="11" t="s">
        <v>921</v>
      </c>
      <c r="C393" s="9" t="s">
        <v>922</v>
      </c>
      <c r="D393" s="7" t="s">
        <v>297</v>
      </c>
      <c r="E393" s="9" t="s">
        <v>128</v>
      </c>
      <c r="F393" s="12">
        <v>0</v>
      </c>
      <c r="G393" t="e">
        <f>VLOOKUP(A393,planos!$C$1:$F$1040,3,)</f>
        <v>#N/A</v>
      </c>
      <c r="H393" t="e">
        <f>VLOOKUP(A393,planos!$C$1:$F$1040,4,)</f>
        <v>#N/A</v>
      </c>
      <c r="I393" t="str">
        <f>VLOOKUP(E393,segmentação!$A$1:$M$261,12,)</f>
        <v>S2</v>
      </c>
      <c r="J393" t="e">
        <f>VLOOKUP(A393,'Bcos e Seg'!$C$1:$AC$262,11,)</f>
        <v>#N/A</v>
      </c>
    </row>
    <row r="394" spans="1:10" x14ac:dyDescent="0.25">
      <c r="A394" s="7">
        <v>1997004356</v>
      </c>
      <c r="B394" s="11" t="s">
        <v>923</v>
      </c>
      <c r="C394" s="9" t="s">
        <v>924</v>
      </c>
      <c r="D394" s="7" t="s">
        <v>297</v>
      </c>
      <c r="E394" s="9" t="s">
        <v>158</v>
      </c>
      <c r="F394" s="10">
        <v>7170</v>
      </c>
      <c r="G394" t="str">
        <f>VLOOKUP(A394,planos!$C$1:$F$1040,3,)</f>
        <v>ATIVO - EM FUNCIONAMENTO</v>
      </c>
      <c r="H394" t="str">
        <f>VLOOKUP(A394,planos!$C$1:$F$1040,4,)</f>
        <v>LC109</v>
      </c>
      <c r="I394" t="str">
        <f>VLOOKUP(E394,segmentação!$A$1:$M$261,12,)</f>
        <v>S2</v>
      </c>
      <c r="J394" t="e">
        <f>VLOOKUP(A394,'Bcos e Seg'!$C$1:$AC$262,11,)</f>
        <v>#N/A</v>
      </c>
    </row>
    <row r="395" spans="1:10" x14ac:dyDescent="0.25">
      <c r="A395" s="7">
        <v>1997004429</v>
      </c>
      <c r="B395" s="11" t="s">
        <v>925</v>
      </c>
      <c r="C395" s="9" t="s">
        <v>926</v>
      </c>
      <c r="D395" s="7" t="s">
        <v>297</v>
      </c>
      <c r="E395" s="9" t="s">
        <v>153</v>
      </c>
      <c r="F395" s="12">
        <v>30</v>
      </c>
      <c r="G395" t="e">
        <f>VLOOKUP(A395,planos!$C$1:$F$1040,3,)</f>
        <v>#N/A</v>
      </c>
      <c r="H395" t="e">
        <f>VLOOKUP(A395,planos!$C$1:$F$1040,4,)</f>
        <v>#N/A</v>
      </c>
      <c r="I395" t="str">
        <f>VLOOKUP(E395,segmentação!$A$1:$M$261,12,)</f>
        <v>S2</v>
      </c>
      <c r="J395" t="e">
        <f>VLOOKUP(A395,'Bcos e Seg'!$C$1:$AC$262,11,)</f>
        <v>#N/A</v>
      </c>
    </row>
    <row r="396" spans="1:10" x14ac:dyDescent="0.25">
      <c r="A396" s="7">
        <v>1997004518</v>
      </c>
      <c r="B396" s="11" t="s">
        <v>927</v>
      </c>
      <c r="C396" s="9" t="s">
        <v>928</v>
      </c>
      <c r="D396" s="7" t="s">
        <v>297</v>
      </c>
      <c r="E396" s="9" t="s">
        <v>153</v>
      </c>
      <c r="F396" s="12">
        <v>10</v>
      </c>
      <c r="G396" t="e">
        <f>VLOOKUP(A396,planos!$C$1:$F$1040,3,)</f>
        <v>#N/A</v>
      </c>
      <c r="H396" t="e">
        <f>VLOOKUP(A396,planos!$C$1:$F$1040,4,)</f>
        <v>#N/A</v>
      </c>
      <c r="I396" t="str">
        <f>VLOOKUP(E396,segmentação!$A$1:$M$261,12,)</f>
        <v>S2</v>
      </c>
      <c r="J396" t="e">
        <f>VLOOKUP(A396,'Bcos e Seg'!$C$1:$AC$262,11,)</f>
        <v>#N/A</v>
      </c>
    </row>
    <row r="397" spans="1:10" x14ac:dyDescent="0.25">
      <c r="A397" s="7">
        <v>1997004674</v>
      </c>
      <c r="B397" s="11" t="s">
        <v>929</v>
      </c>
      <c r="C397" s="9" t="s">
        <v>930</v>
      </c>
      <c r="D397" s="7" t="s">
        <v>297</v>
      </c>
      <c r="E397" s="9" t="s">
        <v>135</v>
      </c>
      <c r="F397" s="10">
        <v>2370</v>
      </c>
      <c r="G397" t="str">
        <f>VLOOKUP(A397,planos!$C$1:$F$1040,3,)</f>
        <v>ATIVO - EM EXTINÇÃO</v>
      </c>
      <c r="H397" t="str">
        <f>VLOOKUP(A397,planos!$C$1:$F$1040,4,)</f>
        <v>LC109</v>
      </c>
      <c r="I397" t="str">
        <f>VLOOKUP(E397,segmentação!$A$1:$M$261,12,)</f>
        <v>S1</v>
      </c>
      <c r="J397" t="str">
        <f>VLOOKUP(A397,'Bcos e Seg'!$C$1:$AC$262,11,)</f>
        <v>ITAU VIDA E PREVIDENCIA S.A.</v>
      </c>
    </row>
    <row r="398" spans="1:10" x14ac:dyDescent="0.25">
      <c r="A398" s="7">
        <v>1997005011</v>
      </c>
      <c r="B398" s="11" t="s">
        <v>931</v>
      </c>
      <c r="C398" s="9" t="s">
        <v>931</v>
      </c>
      <c r="D398" s="7" t="s">
        <v>352</v>
      </c>
      <c r="E398" s="9" t="s">
        <v>153</v>
      </c>
      <c r="F398" s="12">
        <v>0</v>
      </c>
      <c r="G398" t="e">
        <f>VLOOKUP(A398,planos!$C$1:$F$1040,3,)</f>
        <v>#N/A</v>
      </c>
      <c r="H398" t="e">
        <f>VLOOKUP(A398,planos!$C$1:$F$1040,4,)</f>
        <v>#N/A</v>
      </c>
      <c r="I398" t="str">
        <f>VLOOKUP(E398,segmentação!$A$1:$M$261,12,)</f>
        <v>S2</v>
      </c>
      <c r="J398" t="e">
        <f>VLOOKUP(A398,'Bcos e Seg'!$C$1:$AC$262,11,)</f>
        <v>#N/A</v>
      </c>
    </row>
    <row r="399" spans="1:10" x14ac:dyDescent="0.25">
      <c r="A399" s="7">
        <v>1998000583</v>
      </c>
      <c r="B399" s="11" t="s">
        <v>932</v>
      </c>
      <c r="C399" s="9" t="s">
        <v>933</v>
      </c>
      <c r="D399" s="7" t="s">
        <v>286</v>
      </c>
      <c r="E399" s="9" t="s">
        <v>109</v>
      </c>
      <c r="F399" s="12">
        <v>0</v>
      </c>
      <c r="G399" t="e">
        <f>VLOOKUP(A399,planos!$C$1:$F$1040,3,)</f>
        <v>#N/A</v>
      </c>
      <c r="H399" t="e">
        <f>VLOOKUP(A399,planos!$C$1:$F$1040,4,)</f>
        <v>#N/A</v>
      </c>
      <c r="I399" t="str">
        <f>VLOOKUP(E399,segmentação!$A$1:$M$261,12,)</f>
        <v>S2</v>
      </c>
      <c r="J399" t="e">
        <f>VLOOKUP(A399,'Bcos e Seg'!$C$1:$AC$262,11,)</f>
        <v>#N/A</v>
      </c>
    </row>
    <row r="400" spans="1:10" x14ac:dyDescent="0.25">
      <c r="A400" s="7">
        <v>1998000729</v>
      </c>
      <c r="B400" s="11" t="s">
        <v>934</v>
      </c>
      <c r="C400" s="9" t="s">
        <v>935</v>
      </c>
      <c r="D400" s="7" t="s">
        <v>286</v>
      </c>
      <c r="E400" s="9" t="s">
        <v>153</v>
      </c>
      <c r="F400" s="12">
        <v>70</v>
      </c>
      <c r="G400" t="e">
        <f>VLOOKUP(A400,planos!$C$1:$F$1040,3,)</f>
        <v>#N/A</v>
      </c>
      <c r="H400" t="e">
        <f>VLOOKUP(A400,planos!$C$1:$F$1040,4,)</f>
        <v>#N/A</v>
      </c>
      <c r="I400" t="str">
        <f>VLOOKUP(E400,segmentação!$A$1:$M$261,12,)</f>
        <v>S2</v>
      </c>
      <c r="J400" t="e">
        <f>VLOOKUP(A400,'Bcos e Seg'!$C$1:$AC$262,11,)</f>
        <v>#N/A</v>
      </c>
    </row>
    <row r="401" spans="1:10" x14ac:dyDescent="0.25">
      <c r="A401" s="7">
        <v>1998000818</v>
      </c>
      <c r="B401" s="11" t="s">
        <v>936</v>
      </c>
      <c r="C401" s="9" t="s">
        <v>937</v>
      </c>
      <c r="D401" s="7" t="s">
        <v>286</v>
      </c>
      <c r="E401" s="9" t="s">
        <v>210</v>
      </c>
      <c r="F401" s="12">
        <v>48</v>
      </c>
      <c r="G401" t="str">
        <f>VLOOKUP(A401,planos!$C$1:$F$1040,3,)</f>
        <v>ATIVO - EM EXTINÇÃO</v>
      </c>
      <c r="H401" t="str">
        <f>VLOOKUP(A401,planos!$C$1:$F$1040,4,)</f>
        <v>LC108/109</v>
      </c>
      <c r="I401" t="str">
        <f>VLOOKUP(E401,segmentação!$A$1:$M$261,12,)</f>
        <v>S3</v>
      </c>
      <c r="J401" t="e">
        <f>VLOOKUP(A401,'Bcos e Seg'!$C$1:$AC$262,11,)</f>
        <v>#N/A</v>
      </c>
    </row>
    <row r="402" spans="1:10" x14ac:dyDescent="0.25">
      <c r="A402" s="7">
        <v>1998000974</v>
      </c>
      <c r="B402" s="11" t="s">
        <v>938</v>
      </c>
      <c r="C402" s="9" t="s">
        <v>939</v>
      </c>
      <c r="D402" s="7" t="s">
        <v>286</v>
      </c>
      <c r="E402" s="9" t="s">
        <v>210</v>
      </c>
      <c r="F402" s="12">
        <v>99</v>
      </c>
      <c r="G402" t="str">
        <f>VLOOKUP(A402,planos!$C$1:$F$1040,3,)</f>
        <v>ATIVO - EM EXTINÇÃO</v>
      </c>
      <c r="H402" t="str">
        <f>VLOOKUP(A402,planos!$C$1:$F$1040,4,)</f>
        <v>LC108/109</v>
      </c>
      <c r="I402" t="str">
        <f>VLOOKUP(E402,segmentação!$A$1:$M$261,12,)</f>
        <v>S3</v>
      </c>
      <c r="J402" t="e">
        <f>VLOOKUP(A402,'Bcos e Seg'!$C$1:$AC$262,11,)</f>
        <v>#N/A</v>
      </c>
    </row>
    <row r="403" spans="1:10" x14ac:dyDescent="0.25">
      <c r="A403" s="7">
        <v>1998001083</v>
      </c>
      <c r="B403" s="11" t="s">
        <v>940</v>
      </c>
      <c r="C403" s="9" t="s">
        <v>941</v>
      </c>
      <c r="D403" s="7" t="s">
        <v>352</v>
      </c>
      <c r="E403" s="9" t="s">
        <v>156</v>
      </c>
      <c r="F403" s="12">
        <v>769</v>
      </c>
      <c r="G403" t="str">
        <f>VLOOKUP(A403,planos!$C$1:$F$1040,3,)</f>
        <v>ATIVO - EM FUNCIONAMENTO</v>
      </c>
      <c r="H403" t="str">
        <f>VLOOKUP(A403,planos!$C$1:$F$1040,4,)</f>
        <v>LC109</v>
      </c>
      <c r="I403" t="str">
        <f>VLOOKUP(E403,segmentação!$A$1:$M$261,12,)</f>
        <v>S2</v>
      </c>
      <c r="J403" t="e">
        <f>VLOOKUP(A403,'Bcos e Seg'!$C$1:$AC$262,11,)</f>
        <v>#N/A</v>
      </c>
    </row>
    <row r="404" spans="1:10" x14ac:dyDescent="0.25">
      <c r="A404" s="7">
        <v>1998001156</v>
      </c>
      <c r="B404" s="11" t="s">
        <v>942</v>
      </c>
      <c r="C404" s="9" t="s">
        <v>943</v>
      </c>
      <c r="D404" s="7" t="s">
        <v>352</v>
      </c>
      <c r="E404" s="9" t="s">
        <v>156</v>
      </c>
      <c r="F404" s="10">
        <v>8677</v>
      </c>
      <c r="G404" t="str">
        <f>VLOOKUP(A404,planos!$C$1:$F$1040,3,)</f>
        <v>ATIVO - EM FUNCIONAMENTO</v>
      </c>
      <c r="H404" t="str">
        <f>VLOOKUP(A404,planos!$C$1:$F$1040,4,)</f>
        <v>LC109</v>
      </c>
      <c r="I404" t="str">
        <f>VLOOKUP(E404,segmentação!$A$1:$M$261,12,)</f>
        <v>S2</v>
      </c>
      <c r="J404" t="str">
        <f>VLOOKUP(A404,'Bcos e Seg'!$C$1:$AC$262,11,)</f>
        <v>TRIBANCO CORRETORA DE SEGUROS S/A</v>
      </c>
    </row>
    <row r="405" spans="1:10" x14ac:dyDescent="0.25">
      <c r="A405" s="7">
        <v>1998001229</v>
      </c>
      <c r="B405" s="11" t="s">
        <v>944</v>
      </c>
      <c r="C405" s="9" t="s">
        <v>945</v>
      </c>
      <c r="D405" s="7" t="s">
        <v>352</v>
      </c>
      <c r="E405" s="9" t="s">
        <v>27</v>
      </c>
      <c r="F405" s="10">
        <v>8805</v>
      </c>
      <c r="G405" t="str">
        <f>VLOOKUP(A405,planos!$C$1:$F$1040,3,)</f>
        <v>ATIVO - EM EXTINÇÃO</v>
      </c>
      <c r="H405" t="str">
        <f>VLOOKUP(A405,planos!$C$1:$F$1040,4,)</f>
        <v>LC108/109</v>
      </c>
      <c r="I405" t="str">
        <f>VLOOKUP(E405,segmentação!$A$1:$M$261,12,)</f>
        <v>S3</v>
      </c>
      <c r="J405" t="str">
        <f>VLOOKUP(A405,'Bcos e Seg'!$C$1:$AC$262,11,)</f>
        <v>BANESTES SEGUROS SA</v>
      </c>
    </row>
    <row r="406" spans="1:10" x14ac:dyDescent="0.25">
      <c r="A406" s="7">
        <v>1998001474</v>
      </c>
      <c r="B406" s="11" t="s">
        <v>946</v>
      </c>
      <c r="C406" s="9" t="s">
        <v>947</v>
      </c>
      <c r="D406" s="7" t="s">
        <v>286</v>
      </c>
      <c r="E406" s="9" t="s">
        <v>53</v>
      </c>
      <c r="F406" s="10">
        <v>15106</v>
      </c>
      <c r="G406" t="str">
        <f>VLOOKUP(A406,planos!$C$1:$F$1040,3,)</f>
        <v>ATIVO - EM EXTINÇÃO</v>
      </c>
      <c r="H406" t="str">
        <f>VLOOKUP(A406,planos!$C$1:$F$1040,4,)</f>
        <v>LC109</v>
      </c>
      <c r="I406" t="str">
        <f>VLOOKUP(E406,segmentação!$A$1:$M$261,12,)</f>
        <v>S2</v>
      </c>
      <c r="J406" t="e">
        <f>VLOOKUP(A406,'Bcos e Seg'!$C$1:$AC$262,11,)</f>
        <v>#N/A</v>
      </c>
    </row>
    <row r="407" spans="1:10" x14ac:dyDescent="0.25">
      <c r="A407" s="7">
        <v>1998002111</v>
      </c>
      <c r="B407" s="11" t="s">
        <v>948</v>
      </c>
      <c r="C407" s="9" t="s">
        <v>949</v>
      </c>
      <c r="D407" s="7" t="s">
        <v>297</v>
      </c>
      <c r="E407" s="9" t="s">
        <v>153</v>
      </c>
      <c r="F407" s="12">
        <v>0</v>
      </c>
      <c r="G407" t="e">
        <f>VLOOKUP(A407,planos!$C$1:$F$1040,3,)</f>
        <v>#N/A</v>
      </c>
      <c r="H407" t="e">
        <f>VLOOKUP(A407,planos!$C$1:$F$1040,4,)</f>
        <v>#N/A</v>
      </c>
      <c r="I407" t="str">
        <f>VLOOKUP(E407,segmentação!$A$1:$M$261,12,)</f>
        <v>S2</v>
      </c>
      <c r="J407" t="e">
        <f>VLOOKUP(A407,'Bcos e Seg'!$C$1:$AC$262,11,)</f>
        <v>#N/A</v>
      </c>
    </row>
    <row r="408" spans="1:10" x14ac:dyDescent="0.25">
      <c r="A408" s="7">
        <v>1998002292</v>
      </c>
      <c r="B408" s="11" t="s">
        <v>950</v>
      </c>
      <c r="C408" s="9" t="s">
        <v>945</v>
      </c>
      <c r="D408" s="7" t="s">
        <v>352</v>
      </c>
      <c r="E408" s="9" t="s">
        <v>81</v>
      </c>
      <c r="F408" s="10">
        <v>2738</v>
      </c>
      <c r="G408" t="str">
        <f>VLOOKUP(A408,planos!$C$1:$F$1040,3,)</f>
        <v>ATIVO - EM EXTINÇÃO</v>
      </c>
      <c r="H408" t="str">
        <f>VLOOKUP(A408,planos!$C$1:$F$1040,4,)</f>
        <v>LC109</v>
      </c>
      <c r="I408" t="str">
        <f>VLOOKUP(E408,segmentação!$A$1:$M$261,12,)</f>
        <v>S2</v>
      </c>
      <c r="J408" t="e">
        <f>VLOOKUP(A408,'Bcos e Seg'!$C$1:$AC$262,11,)</f>
        <v>#N/A</v>
      </c>
    </row>
    <row r="409" spans="1:10" x14ac:dyDescent="0.25">
      <c r="A409" s="7">
        <v>1998002365</v>
      </c>
      <c r="B409" s="11" t="s">
        <v>951</v>
      </c>
      <c r="C409" s="9" t="s">
        <v>952</v>
      </c>
      <c r="D409" s="7" t="s">
        <v>352</v>
      </c>
      <c r="E409" s="9" t="s">
        <v>158</v>
      </c>
      <c r="F409" s="10">
        <v>6769</v>
      </c>
      <c r="G409" t="str">
        <f>VLOOKUP(A409,planos!$C$1:$F$1040,3,)</f>
        <v>ATIVO - EM FUNCIONAMENTO</v>
      </c>
      <c r="H409" t="str">
        <f>VLOOKUP(A409,planos!$C$1:$F$1040,4,)</f>
        <v>LC109</v>
      </c>
      <c r="I409" t="str">
        <f>VLOOKUP(E409,segmentação!$A$1:$M$261,12,)</f>
        <v>S2</v>
      </c>
      <c r="J409" t="e">
        <f>VLOOKUP(A409,'Bcos e Seg'!$C$1:$AC$262,11,)</f>
        <v>#N/A</v>
      </c>
    </row>
    <row r="410" spans="1:10" x14ac:dyDescent="0.25">
      <c r="A410" s="7">
        <v>1998002683</v>
      </c>
      <c r="B410" s="11" t="s">
        <v>953</v>
      </c>
      <c r="C410" s="9" t="s">
        <v>954</v>
      </c>
      <c r="D410" s="7" t="s">
        <v>297</v>
      </c>
      <c r="E410" s="9" t="s">
        <v>153</v>
      </c>
      <c r="F410" s="12">
        <v>10</v>
      </c>
      <c r="G410" t="e">
        <f>VLOOKUP(A410,planos!$C$1:$F$1040,3,)</f>
        <v>#N/A</v>
      </c>
      <c r="H410" t="e">
        <f>VLOOKUP(A410,planos!$C$1:$F$1040,4,)</f>
        <v>#N/A</v>
      </c>
      <c r="I410" t="str">
        <f>VLOOKUP(E410,segmentação!$A$1:$M$261,12,)</f>
        <v>S2</v>
      </c>
      <c r="J410" t="e">
        <f>VLOOKUP(A410,'Bcos e Seg'!$C$1:$AC$262,11,)</f>
        <v>#N/A</v>
      </c>
    </row>
    <row r="411" spans="1:10" x14ac:dyDescent="0.25">
      <c r="A411" s="7">
        <v>1998002756</v>
      </c>
      <c r="B411" s="11" t="s">
        <v>955</v>
      </c>
      <c r="C411" s="9" t="s">
        <v>956</v>
      </c>
      <c r="D411" s="7" t="s">
        <v>297</v>
      </c>
      <c r="E411" s="9" t="s">
        <v>116</v>
      </c>
      <c r="F411" s="10">
        <v>3889</v>
      </c>
      <c r="G411" t="str">
        <f>VLOOKUP(A411,planos!$C$1:$F$1040,3,)</f>
        <v>ATIVO - EM EXTINÇÃO</v>
      </c>
      <c r="H411" t="str">
        <f>VLOOKUP(A411,planos!$C$1:$F$1040,4,)</f>
        <v>LC109</v>
      </c>
      <c r="I411" t="str">
        <f>VLOOKUP(E411,segmentação!$A$1:$M$261,12,)</f>
        <v>S2</v>
      </c>
      <c r="J411" t="e">
        <f>VLOOKUP(A411,'Bcos e Seg'!$C$1:$AC$262,11,)</f>
        <v>#N/A</v>
      </c>
    </row>
    <row r="412" spans="1:10" x14ac:dyDescent="0.25">
      <c r="A412" s="7">
        <v>1998002829</v>
      </c>
      <c r="B412" s="11" t="s">
        <v>543</v>
      </c>
      <c r="C412" s="9" t="s">
        <v>543</v>
      </c>
      <c r="D412" s="7" t="s">
        <v>286</v>
      </c>
      <c r="E412" s="9" t="s">
        <v>116</v>
      </c>
      <c r="F412" s="10">
        <v>2676</v>
      </c>
      <c r="G412" t="str">
        <f>VLOOKUP(A412,planos!$C$1:$F$1040,3,)</f>
        <v>ATIVO - EM EXTINÇÃO</v>
      </c>
      <c r="H412" t="str">
        <f>VLOOKUP(A412,planos!$C$1:$F$1040,4,)</f>
        <v>LC109</v>
      </c>
      <c r="I412" t="str">
        <f>VLOOKUP(E412,segmentação!$A$1:$M$261,12,)</f>
        <v>S2</v>
      </c>
      <c r="J412" t="e">
        <f>VLOOKUP(A412,'Bcos e Seg'!$C$1:$AC$262,11,)</f>
        <v>#N/A</v>
      </c>
    </row>
    <row r="413" spans="1:10" x14ac:dyDescent="0.25">
      <c r="A413" s="7">
        <v>1998002918</v>
      </c>
      <c r="B413" s="11" t="s">
        <v>847</v>
      </c>
      <c r="C413" s="9" t="s">
        <v>957</v>
      </c>
      <c r="D413" s="7" t="s">
        <v>352</v>
      </c>
      <c r="E413" s="9" t="s">
        <v>102</v>
      </c>
      <c r="F413" s="12">
        <v>27</v>
      </c>
      <c r="G413" t="str">
        <f>VLOOKUP(A413,planos!$C$1:$F$1040,3,)</f>
        <v>ATIVO - EM EXTINÇÃO</v>
      </c>
      <c r="H413" t="str">
        <f>VLOOKUP(A413,planos!$C$1:$F$1040,4,)</f>
        <v>LC109</v>
      </c>
      <c r="I413" t="str">
        <f>VLOOKUP(E413,segmentação!$A$1:$M$261,12,)</f>
        <v>S2</v>
      </c>
      <c r="J413" t="str">
        <f>VLOOKUP(A413,'Bcos e Seg'!$C$1:$AC$262,11,)</f>
        <v>ITAU UNIBANCO S.A.</v>
      </c>
    </row>
    <row r="414" spans="1:10" x14ac:dyDescent="0.25">
      <c r="A414" s="7">
        <v>1998003019</v>
      </c>
      <c r="B414" s="11" t="s">
        <v>958</v>
      </c>
      <c r="C414" s="9" t="s">
        <v>959</v>
      </c>
      <c r="D414" s="7" t="s">
        <v>352</v>
      </c>
      <c r="E414" s="9" t="s">
        <v>51</v>
      </c>
      <c r="F414" s="10">
        <v>7109</v>
      </c>
      <c r="G414" t="str">
        <f>VLOOKUP(A414,planos!$C$1:$F$1040,3,)</f>
        <v>ATIVO - EM FUNCIONAMENTO</v>
      </c>
      <c r="H414" t="str">
        <f>VLOOKUP(A414,planos!$C$1:$F$1040,4,)</f>
        <v>LC109</v>
      </c>
      <c r="I414" t="str">
        <f>VLOOKUP(E414,segmentação!$A$1:$M$261,12,)</f>
        <v>S4</v>
      </c>
      <c r="J414" t="e">
        <f>VLOOKUP(A414,'Bcos e Seg'!$C$1:$AC$262,11,)</f>
        <v>#N/A</v>
      </c>
    </row>
    <row r="415" spans="1:10" x14ac:dyDescent="0.25">
      <c r="A415" s="7">
        <v>1998003183</v>
      </c>
      <c r="B415" s="11" t="s">
        <v>960</v>
      </c>
      <c r="C415" s="9" t="s">
        <v>961</v>
      </c>
      <c r="D415" s="7" t="s">
        <v>286</v>
      </c>
      <c r="E415" s="9" t="s">
        <v>135</v>
      </c>
      <c r="F415" s="12">
        <v>631</v>
      </c>
      <c r="G415" t="str">
        <f>VLOOKUP(A415,planos!$C$1:$F$1040,3,)</f>
        <v>ATIVO - EM EXTINÇÃO</v>
      </c>
      <c r="H415" t="str">
        <f>VLOOKUP(A415,planos!$C$1:$F$1040,4,)</f>
        <v>LC109</v>
      </c>
      <c r="I415" t="str">
        <f>VLOOKUP(E415,segmentação!$A$1:$M$261,12,)</f>
        <v>S1</v>
      </c>
      <c r="J415" t="str">
        <f>VLOOKUP(A415,'Bcos e Seg'!$C$1:$AC$262,11,)</f>
        <v>ITAU UNIBANCO S.A.</v>
      </c>
    </row>
    <row r="416" spans="1:10" x14ac:dyDescent="0.25">
      <c r="A416" s="7">
        <v>1998003256</v>
      </c>
      <c r="B416" s="11" t="s">
        <v>962</v>
      </c>
      <c r="C416" s="9" t="s">
        <v>963</v>
      </c>
      <c r="D416" s="7" t="s">
        <v>297</v>
      </c>
      <c r="E416" s="9" t="s">
        <v>237</v>
      </c>
      <c r="F416" s="10">
        <v>2836</v>
      </c>
      <c r="G416" t="str">
        <f>VLOOKUP(A416,planos!$C$1:$F$1040,3,)</f>
        <v>ATIVO - EM FUNCIONAMENTO</v>
      </c>
      <c r="H416" t="str">
        <f>VLOOKUP(A416,planos!$C$1:$F$1040,4,)</f>
        <v>LC108/109</v>
      </c>
      <c r="I416" t="str">
        <f>VLOOKUP(E416,segmentação!$A$1:$M$261,12,)</f>
        <v>S2</v>
      </c>
      <c r="J416" t="e">
        <f>VLOOKUP(A416,'Bcos e Seg'!$C$1:$AC$262,11,)</f>
        <v>#N/A</v>
      </c>
    </row>
    <row r="417" spans="1:10" x14ac:dyDescent="0.25">
      <c r="A417" s="7">
        <v>1998003418</v>
      </c>
      <c r="B417" s="11" t="s">
        <v>964</v>
      </c>
      <c r="C417" s="9" t="s">
        <v>965</v>
      </c>
      <c r="D417" s="7" t="s">
        <v>352</v>
      </c>
      <c r="E417" s="9" t="s">
        <v>153</v>
      </c>
      <c r="F417" s="12">
        <v>358</v>
      </c>
      <c r="G417" t="str">
        <f>VLOOKUP(A417,planos!$C$1:$F$1040,3,)</f>
        <v>ATIVO - EM FUNCIONAMENTO</v>
      </c>
      <c r="H417" t="str">
        <f>VLOOKUP(A417,planos!$C$1:$F$1040,4,)</f>
        <v>LC109</v>
      </c>
      <c r="I417" t="str">
        <f>VLOOKUP(E417,segmentação!$A$1:$M$261,12,)</f>
        <v>S2</v>
      </c>
      <c r="J417" t="e">
        <f>VLOOKUP(A417,'Bcos e Seg'!$C$1:$AC$262,11,)</f>
        <v>#N/A</v>
      </c>
    </row>
    <row r="418" spans="1:10" x14ac:dyDescent="0.25">
      <c r="A418" s="7">
        <v>1998003474</v>
      </c>
      <c r="B418" s="11" t="s">
        <v>966</v>
      </c>
      <c r="C418" s="9" t="s">
        <v>967</v>
      </c>
      <c r="D418" s="7" t="s">
        <v>352</v>
      </c>
      <c r="E418" s="9" t="s">
        <v>153</v>
      </c>
      <c r="F418" s="12">
        <v>0</v>
      </c>
      <c r="G418" t="e">
        <f>VLOOKUP(A418,planos!$C$1:$F$1040,3,)</f>
        <v>#N/A</v>
      </c>
      <c r="H418" t="e">
        <f>VLOOKUP(A418,planos!$C$1:$F$1040,4,)</f>
        <v>#N/A</v>
      </c>
      <c r="I418" t="str">
        <f>VLOOKUP(E418,segmentação!$A$1:$M$261,12,)</f>
        <v>S2</v>
      </c>
      <c r="J418" t="e">
        <f>VLOOKUP(A418,'Bcos e Seg'!$C$1:$AC$262,11,)</f>
        <v>#N/A</v>
      </c>
    </row>
    <row r="419" spans="1:10" x14ac:dyDescent="0.25">
      <c r="A419" s="7">
        <v>1998003574</v>
      </c>
      <c r="B419" s="11" t="s">
        <v>968</v>
      </c>
      <c r="C419" s="9" t="s">
        <v>969</v>
      </c>
      <c r="D419" s="7" t="s">
        <v>352</v>
      </c>
      <c r="E419" s="9" t="s">
        <v>193</v>
      </c>
      <c r="F419" s="10">
        <v>214540</v>
      </c>
      <c r="G419" t="str">
        <f>VLOOKUP(A419,planos!$C$1:$F$1040,3,)</f>
        <v>ATIVO - EM FUNCIONAMENTO</v>
      </c>
      <c r="H419" t="str">
        <f>VLOOKUP(A419,planos!$C$1:$F$1040,4,)</f>
        <v>LC108/109</v>
      </c>
      <c r="I419" t="str">
        <f>VLOOKUP(E419,segmentação!$A$1:$M$261,12,)</f>
        <v>S1</v>
      </c>
      <c r="J419" t="str">
        <f>VLOOKUP(A419,'Bcos e Seg'!$C$1:$AC$262,11,)</f>
        <v>BANCO DO BRASIL SA</v>
      </c>
    </row>
    <row r="420" spans="1:10" x14ac:dyDescent="0.25">
      <c r="A420" s="7">
        <v>1998003647</v>
      </c>
      <c r="B420" s="11" t="s">
        <v>871</v>
      </c>
      <c r="C420" s="9" t="s">
        <v>970</v>
      </c>
      <c r="D420" s="7" t="s">
        <v>297</v>
      </c>
      <c r="E420" s="9" t="s">
        <v>160</v>
      </c>
      <c r="F420" s="10">
        <v>13323</v>
      </c>
      <c r="G420" t="str">
        <f>VLOOKUP(A420,planos!$C$1:$F$1040,3,)</f>
        <v>ATIVO - EM FUNCIONAMENTO</v>
      </c>
      <c r="H420" t="str">
        <f>VLOOKUP(A420,planos!$C$1:$F$1040,4,)</f>
        <v>LC109</v>
      </c>
      <c r="I420" t="str">
        <f>VLOOKUP(E420,segmentação!$A$1:$M$261,12,)</f>
        <v>S2</v>
      </c>
      <c r="J420" t="e">
        <f>VLOOKUP(A420,'Bcos e Seg'!$C$1:$AC$262,11,)</f>
        <v>#N/A</v>
      </c>
    </row>
    <row r="421" spans="1:10" x14ac:dyDescent="0.25">
      <c r="A421" s="7">
        <v>1998003711</v>
      </c>
      <c r="B421" s="11" t="s">
        <v>871</v>
      </c>
      <c r="C421" s="9" t="s">
        <v>971</v>
      </c>
      <c r="D421" s="7" t="s">
        <v>297</v>
      </c>
      <c r="E421" s="9" t="s">
        <v>30</v>
      </c>
      <c r="F421" s="12">
        <v>889</v>
      </c>
      <c r="G421" t="str">
        <f>VLOOKUP(A421,planos!$C$1:$F$1040,3,)</f>
        <v>ATIVO - EM TRANSFERÊNCIA DE GERENCIAMENTO</v>
      </c>
      <c r="H421" t="str">
        <f>VLOOKUP(A421,planos!$C$1:$F$1040,4,)</f>
        <v>LC109</v>
      </c>
      <c r="I421" t="str">
        <f>VLOOKUP(E421,segmentação!$A$1:$M$261,12,)</f>
        <v>S3</v>
      </c>
      <c r="J421" t="str">
        <f>VLOOKUP(A421,'Bcos e Seg'!$C$1:$AC$262,11,)</f>
        <v>BANEB CORRETORA DE SEGUROS SA</v>
      </c>
    </row>
    <row r="422" spans="1:10" x14ac:dyDescent="0.25">
      <c r="A422" s="7">
        <v>1998003892</v>
      </c>
      <c r="B422" s="11" t="s">
        <v>972</v>
      </c>
      <c r="C422" s="9" t="s">
        <v>973</v>
      </c>
      <c r="D422" s="7" t="s">
        <v>297</v>
      </c>
      <c r="E422" s="9" t="s">
        <v>153</v>
      </c>
      <c r="F422" s="10">
        <v>1606</v>
      </c>
      <c r="G422" t="str">
        <f>VLOOKUP(A422,planos!$C$1:$F$1040,3,)</f>
        <v>ATIVO - EM FUNCIONAMENTO</v>
      </c>
      <c r="H422" t="str">
        <f>VLOOKUP(A422,planos!$C$1:$F$1040,4,)</f>
        <v>LC109</v>
      </c>
      <c r="I422" t="str">
        <f>VLOOKUP(E422,segmentação!$A$1:$M$261,12,)</f>
        <v>S2</v>
      </c>
      <c r="J422" t="str">
        <f>VLOOKUP(A422,'Bcos e Seg'!$C$1:$AC$262,11,)</f>
        <v>BANCO RABOBANK INTERNATIONAL BRASIL S/A</v>
      </c>
    </row>
    <row r="423" spans="1:10" x14ac:dyDescent="0.25">
      <c r="A423" s="7">
        <v>1998004074</v>
      </c>
      <c r="B423" s="11" t="s">
        <v>974</v>
      </c>
      <c r="C423" s="9" t="s">
        <v>975</v>
      </c>
      <c r="D423" s="7" t="s">
        <v>286</v>
      </c>
      <c r="E423" s="9" t="s">
        <v>32</v>
      </c>
      <c r="F423" s="12">
        <v>588</v>
      </c>
      <c r="G423" t="str">
        <f>VLOOKUP(A423,planos!$C$1:$F$1040,3,)</f>
        <v>ATIVO - EM RETIRADA DE PATROCÍNIO</v>
      </c>
      <c r="H423" t="str">
        <f>VLOOKUP(A423,planos!$C$1:$F$1040,4,)</f>
        <v>LC109</v>
      </c>
      <c r="I423" t="str">
        <f>VLOOKUP(E423,segmentação!$A$1:$M$261,12,)</f>
        <v>S2</v>
      </c>
      <c r="J423" t="e">
        <f>VLOOKUP(A423,'Bcos e Seg'!$C$1:$AC$262,11,)</f>
        <v>#N/A</v>
      </c>
    </row>
    <row r="424" spans="1:10" x14ac:dyDescent="0.25">
      <c r="A424" s="7">
        <v>1998004147</v>
      </c>
      <c r="B424" s="11" t="s">
        <v>976</v>
      </c>
      <c r="C424" s="9" t="s">
        <v>977</v>
      </c>
      <c r="D424" s="7" t="s">
        <v>352</v>
      </c>
      <c r="E424" s="9" t="s">
        <v>214</v>
      </c>
      <c r="F424" s="12">
        <v>325</v>
      </c>
      <c r="G424" t="str">
        <f>VLOOKUP(A424,planos!$C$1:$F$1040,3,)</f>
        <v>ATIVO - EM FUNCIONAMENTO</v>
      </c>
      <c r="H424" t="str">
        <f>VLOOKUP(A424,planos!$C$1:$F$1040,4,)</f>
        <v>LC109</v>
      </c>
      <c r="I424" t="str">
        <f>VLOOKUP(E424,segmentação!$A$1:$M$261,12,)</f>
        <v>S3</v>
      </c>
      <c r="J424" t="e">
        <f>VLOOKUP(A424,'Bcos e Seg'!$C$1:$AC$262,11,)</f>
        <v>#N/A</v>
      </c>
    </row>
    <row r="425" spans="1:10" x14ac:dyDescent="0.25">
      <c r="A425" s="7">
        <v>1998004211</v>
      </c>
      <c r="B425" s="11" t="s">
        <v>726</v>
      </c>
      <c r="C425" s="9" t="s">
        <v>726</v>
      </c>
      <c r="D425" s="7" t="s">
        <v>352</v>
      </c>
      <c r="E425" s="9" t="s">
        <v>153</v>
      </c>
      <c r="F425" s="12">
        <v>58</v>
      </c>
      <c r="G425" t="e">
        <f>VLOOKUP(A425,planos!$C$1:$F$1040,3,)</f>
        <v>#N/A</v>
      </c>
      <c r="H425" t="e">
        <f>VLOOKUP(A425,planos!$C$1:$F$1040,4,)</f>
        <v>#N/A</v>
      </c>
      <c r="I425" t="str">
        <f>VLOOKUP(E425,segmentação!$A$1:$M$261,12,)</f>
        <v>S2</v>
      </c>
      <c r="J425" t="e">
        <f>VLOOKUP(A425,'Bcos e Seg'!$C$1:$AC$262,11,)</f>
        <v>#N/A</v>
      </c>
    </row>
    <row r="426" spans="1:10" x14ac:dyDescent="0.25">
      <c r="A426" s="7">
        <v>1998004392</v>
      </c>
      <c r="B426" s="11" t="s">
        <v>978</v>
      </c>
      <c r="C426" s="9" t="s">
        <v>979</v>
      </c>
      <c r="D426" s="7" t="s">
        <v>352</v>
      </c>
      <c r="E426" s="9" t="s">
        <v>153</v>
      </c>
      <c r="F426" s="10">
        <v>1116</v>
      </c>
      <c r="G426" t="str">
        <f>VLOOKUP(A426,planos!$C$1:$F$1040,3,)</f>
        <v>ATIVO - EM EXTINÇÃO</v>
      </c>
      <c r="H426" t="str">
        <f>VLOOKUP(A426,planos!$C$1:$F$1040,4,)</f>
        <v>LC109</v>
      </c>
      <c r="I426" t="str">
        <f>VLOOKUP(E426,segmentação!$A$1:$M$261,12,)</f>
        <v>S2</v>
      </c>
      <c r="J426" t="e">
        <f>VLOOKUP(A426,'Bcos e Seg'!$C$1:$AC$262,11,)</f>
        <v>#N/A</v>
      </c>
    </row>
    <row r="427" spans="1:10" x14ac:dyDescent="0.25">
      <c r="A427" s="7">
        <v>1998004465</v>
      </c>
      <c r="B427" s="11" t="s">
        <v>980</v>
      </c>
      <c r="C427" s="9" t="s">
        <v>981</v>
      </c>
      <c r="D427" s="7" t="s">
        <v>352</v>
      </c>
      <c r="E427" s="9" t="s">
        <v>104</v>
      </c>
      <c r="F427" s="10">
        <v>17678</v>
      </c>
      <c r="G427" t="str">
        <f>VLOOKUP(A427,planos!$C$1:$F$1040,3,)</f>
        <v>ATIVO - EM FUNCIONAMENTO</v>
      </c>
      <c r="H427" t="str">
        <f>VLOOKUP(A427,planos!$C$1:$F$1040,4,)</f>
        <v>LC108/109</v>
      </c>
      <c r="I427" t="str">
        <f>VLOOKUP(E427,segmentação!$A$1:$M$261,12,)</f>
        <v>S1</v>
      </c>
      <c r="J427" t="e">
        <f>VLOOKUP(A427,'Bcos e Seg'!$C$1:$AC$262,11,)</f>
        <v>#N/A</v>
      </c>
    </row>
    <row r="428" spans="1:10" x14ac:dyDescent="0.25">
      <c r="A428" s="7">
        <v>1998004619</v>
      </c>
      <c r="B428" s="11" t="s">
        <v>982</v>
      </c>
      <c r="C428" s="9" t="s">
        <v>983</v>
      </c>
      <c r="D428" s="7" t="s">
        <v>352</v>
      </c>
      <c r="E428" s="9" t="s">
        <v>156</v>
      </c>
      <c r="F428" s="12">
        <v>482</v>
      </c>
      <c r="G428" t="str">
        <f>VLOOKUP(A428,planos!$C$1:$F$1040,3,)</f>
        <v>ATIVO - EM EXTINÇÃO</v>
      </c>
      <c r="H428" t="str">
        <f>VLOOKUP(A428,planos!$C$1:$F$1040,4,)</f>
        <v>LC109</v>
      </c>
      <c r="I428" t="str">
        <f>VLOOKUP(E428,segmentação!$A$1:$M$261,12,)</f>
        <v>S2</v>
      </c>
      <c r="J428" t="e">
        <f>VLOOKUP(A428,'Bcos e Seg'!$C$1:$AC$262,11,)</f>
        <v>#N/A</v>
      </c>
    </row>
    <row r="429" spans="1:10" x14ac:dyDescent="0.25">
      <c r="A429" s="7">
        <v>1998004783</v>
      </c>
      <c r="B429" s="11" t="s">
        <v>984</v>
      </c>
      <c r="C429" s="9" t="s">
        <v>152</v>
      </c>
      <c r="D429" s="7" t="s">
        <v>352</v>
      </c>
      <c r="E429" s="9" t="s">
        <v>152</v>
      </c>
      <c r="F429" s="10">
        <v>4222</v>
      </c>
      <c r="G429" t="str">
        <f>VLOOKUP(A429,planos!$C$1:$F$1040,3,)</f>
        <v>ATIVO - EM FUNCIONAMENTO</v>
      </c>
      <c r="H429" t="str">
        <f>VLOOKUP(A429,planos!$C$1:$F$1040,4,)</f>
        <v>LC109</v>
      </c>
      <c r="I429" t="str">
        <f>VLOOKUP(E429,segmentação!$A$1:$M$261,12,)</f>
        <v>S3</v>
      </c>
      <c r="J429" t="e">
        <f>VLOOKUP(A429,'Bcos e Seg'!$C$1:$AC$262,11,)</f>
        <v>#N/A</v>
      </c>
    </row>
    <row r="430" spans="1:10" x14ac:dyDescent="0.25">
      <c r="A430" s="7">
        <v>1998004856</v>
      </c>
      <c r="B430" s="11" t="s">
        <v>985</v>
      </c>
      <c r="C430" s="9" t="s">
        <v>986</v>
      </c>
      <c r="D430" s="7" t="s">
        <v>352</v>
      </c>
      <c r="E430" s="9" t="s">
        <v>32</v>
      </c>
      <c r="F430" s="10">
        <v>7998</v>
      </c>
      <c r="G430" t="str">
        <f>VLOOKUP(A430,planos!$C$1:$F$1040,3,)</f>
        <v>ATIVO - EM FUNCIONAMENTO</v>
      </c>
      <c r="H430" t="str">
        <f>VLOOKUP(A430,planos!$C$1:$F$1040,4,)</f>
        <v>LC109</v>
      </c>
      <c r="I430" t="str">
        <f>VLOOKUP(E430,segmentação!$A$1:$M$261,12,)</f>
        <v>S2</v>
      </c>
      <c r="J430" t="e">
        <f>VLOOKUP(A430,'Bcos e Seg'!$C$1:$AC$262,11,)</f>
        <v>#N/A</v>
      </c>
    </row>
    <row r="431" spans="1:10" x14ac:dyDescent="0.25">
      <c r="A431" s="7">
        <v>1998004929</v>
      </c>
      <c r="B431" s="11" t="s">
        <v>987</v>
      </c>
      <c r="C431" s="9" t="s">
        <v>204</v>
      </c>
      <c r="D431" s="7" t="s">
        <v>297</v>
      </c>
      <c r="E431" s="9" t="s">
        <v>204</v>
      </c>
      <c r="F431" s="10">
        <v>30024</v>
      </c>
      <c r="G431" t="str">
        <f>VLOOKUP(A431,planos!$C$1:$F$1040,3,)</f>
        <v>ATIVO - EM FUNCIONAMENTO</v>
      </c>
      <c r="H431" t="str">
        <f>VLOOKUP(A431,planos!$C$1:$F$1040,4,)</f>
        <v>LC109</v>
      </c>
      <c r="I431" t="str">
        <f>VLOOKUP(E431,segmentação!$A$1:$M$261,12,)</f>
        <v>S4</v>
      </c>
      <c r="J431" t="e">
        <f>VLOOKUP(A431,'Bcos e Seg'!$C$1:$AC$262,11,)</f>
        <v>#N/A</v>
      </c>
    </row>
    <row r="432" spans="1:10" x14ac:dyDescent="0.25">
      <c r="A432" s="7">
        <v>1998005038</v>
      </c>
      <c r="B432" s="11" t="s">
        <v>988</v>
      </c>
      <c r="C432" s="9" t="s">
        <v>988</v>
      </c>
      <c r="D432" s="7" t="s">
        <v>297</v>
      </c>
      <c r="E432" s="9" t="s">
        <v>153</v>
      </c>
      <c r="F432" s="12">
        <v>18</v>
      </c>
      <c r="G432" t="e">
        <f>VLOOKUP(A432,planos!$C$1:$F$1040,3,)</f>
        <v>#N/A</v>
      </c>
      <c r="H432" t="e">
        <f>VLOOKUP(A432,planos!$C$1:$F$1040,4,)</f>
        <v>#N/A</v>
      </c>
      <c r="I432" t="str">
        <f>VLOOKUP(E432,segmentação!$A$1:$M$261,12,)</f>
        <v>S2</v>
      </c>
      <c r="J432" t="e">
        <f>VLOOKUP(A432,'Bcos e Seg'!$C$1:$AC$262,11,)</f>
        <v>#N/A</v>
      </c>
    </row>
    <row r="433" spans="1:10" x14ac:dyDescent="0.25">
      <c r="A433" s="7">
        <v>1998005283</v>
      </c>
      <c r="B433" s="11" t="s">
        <v>989</v>
      </c>
      <c r="C433" s="9" t="s">
        <v>990</v>
      </c>
      <c r="D433" s="7" t="s">
        <v>352</v>
      </c>
      <c r="E433" s="9" t="s">
        <v>107</v>
      </c>
      <c r="F433" s="10">
        <v>18133</v>
      </c>
      <c r="G433" t="str">
        <f>VLOOKUP(A433,planos!$C$1:$F$1040,3,)</f>
        <v>ATIVO - EM FUNCIONAMENTO</v>
      </c>
      <c r="H433" t="str">
        <f>VLOOKUP(A433,planos!$C$1:$F$1040,4,)</f>
        <v>LC108/109</v>
      </c>
      <c r="I433" t="str">
        <f>VLOOKUP(E433,segmentação!$A$1:$M$261,12,)</f>
        <v>S2</v>
      </c>
      <c r="J433" t="e">
        <f>VLOOKUP(A433,'Bcos e Seg'!$C$1:$AC$262,11,)</f>
        <v>#N/A</v>
      </c>
    </row>
    <row r="434" spans="1:10" x14ac:dyDescent="0.25">
      <c r="A434" s="7">
        <v>1998005356</v>
      </c>
      <c r="B434" s="11" t="s">
        <v>991</v>
      </c>
      <c r="C434" s="9" t="s">
        <v>992</v>
      </c>
      <c r="D434" s="7" t="s">
        <v>352</v>
      </c>
      <c r="E434" s="9" t="s">
        <v>158</v>
      </c>
      <c r="F434" s="10">
        <v>1856</v>
      </c>
      <c r="G434" t="str">
        <f>VLOOKUP(A434,planos!$C$1:$F$1040,3,)</f>
        <v>ATIVO - EM FUNCIONAMENTO</v>
      </c>
      <c r="H434" t="str">
        <f>VLOOKUP(A434,planos!$C$1:$F$1040,4,)</f>
        <v>LC109</v>
      </c>
      <c r="I434" t="str">
        <f>VLOOKUP(E434,segmentação!$A$1:$M$261,12,)</f>
        <v>S2</v>
      </c>
      <c r="J434" t="e">
        <f>VLOOKUP(A434,'Bcos e Seg'!$C$1:$AC$262,11,)</f>
        <v>#N/A</v>
      </c>
    </row>
    <row r="435" spans="1:10" x14ac:dyDescent="0.25">
      <c r="A435" s="7">
        <v>1998005518</v>
      </c>
      <c r="B435" s="11" t="s">
        <v>993</v>
      </c>
      <c r="C435" s="9" t="s">
        <v>994</v>
      </c>
      <c r="D435" s="7" t="s">
        <v>352</v>
      </c>
      <c r="E435" s="9" t="s">
        <v>214</v>
      </c>
      <c r="F435" s="10">
        <v>4459</v>
      </c>
      <c r="G435" t="str">
        <f>VLOOKUP(A435,planos!$C$1:$F$1040,3,)</f>
        <v>ATIVO - EM FUNCIONAMENTO</v>
      </c>
      <c r="H435" t="str">
        <f>VLOOKUP(A435,planos!$C$1:$F$1040,4,)</f>
        <v>LC109</v>
      </c>
      <c r="I435" t="str">
        <f>VLOOKUP(E435,segmentação!$A$1:$M$261,12,)</f>
        <v>S3</v>
      </c>
      <c r="J435" t="e">
        <f>VLOOKUP(A435,'Bcos e Seg'!$C$1:$AC$262,11,)</f>
        <v>#N/A</v>
      </c>
    </row>
    <row r="436" spans="1:10" x14ac:dyDescent="0.25">
      <c r="A436" s="7">
        <v>1998005674</v>
      </c>
      <c r="B436" s="11" t="s">
        <v>995</v>
      </c>
      <c r="C436" s="9" t="s">
        <v>996</v>
      </c>
      <c r="D436" s="7" t="s">
        <v>352</v>
      </c>
      <c r="E436" s="9" t="s">
        <v>32</v>
      </c>
      <c r="F436" s="10">
        <v>2599</v>
      </c>
      <c r="G436" t="str">
        <f>VLOOKUP(A436,planos!$C$1:$F$1040,3,)</f>
        <v>ATIVO - EM FUNCIONAMENTO</v>
      </c>
      <c r="H436" t="str">
        <f>VLOOKUP(A436,planos!$C$1:$F$1040,4,)</f>
        <v>LC109</v>
      </c>
      <c r="I436" t="str">
        <f>VLOOKUP(E436,segmentação!$A$1:$M$261,12,)</f>
        <v>S2</v>
      </c>
      <c r="J436" t="e">
        <f>VLOOKUP(A436,'Bcos e Seg'!$C$1:$AC$262,11,)</f>
        <v>#N/A</v>
      </c>
    </row>
    <row r="437" spans="1:10" x14ac:dyDescent="0.25">
      <c r="A437" s="7">
        <v>1998005747</v>
      </c>
      <c r="B437" s="11" t="s">
        <v>997</v>
      </c>
      <c r="C437" s="9" t="s">
        <v>998</v>
      </c>
      <c r="D437" s="7" t="s">
        <v>297</v>
      </c>
      <c r="E437" s="9" t="s">
        <v>153</v>
      </c>
      <c r="F437" s="10">
        <v>3210</v>
      </c>
      <c r="G437" t="str">
        <f>VLOOKUP(A437,planos!$C$1:$F$1040,3,)</f>
        <v>ATIVO - EM FUNCIONAMENTO</v>
      </c>
      <c r="H437" t="str">
        <f>VLOOKUP(A437,planos!$C$1:$F$1040,4,)</f>
        <v>LC109</v>
      </c>
      <c r="I437" t="str">
        <f>VLOOKUP(E437,segmentação!$A$1:$M$261,12,)</f>
        <v>S2</v>
      </c>
      <c r="J437" t="e">
        <f>VLOOKUP(A437,'Bcos e Seg'!$C$1:$AC$262,11,)</f>
        <v>#N/A</v>
      </c>
    </row>
    <row r="438" spans="1:10" x14ac:dyDescent="0.25">
      <c r="A438" s="7">
        <v>1998005992</v>
      </c>
      <c r="B438" s="11" t="s">
        <v>999</v>
      </c>
      <c r="C438" s="9" t="s">
        <v>1000</v>
      </c>
      <c r="D438" s="7" t="s">
        <v>286</v>
      </c>
      <c r="E438" s="9" t="s">
        <v>26</v>
      </c>
      <c r="F438" s="12">
        <v>2</v>
      </c>
      <c r="G438" t="str">
        <f>VLOOKUP(A438,planos!$C$1:$F$1040,3,)</f>
        <v>ATIVO - EM EXTINÇÃO</v>
      </c>
      <c r="H438" t="str">
        <f>VLOOKUP(A438,planos!$C$1:$F$1040,4,)</f>
        <v>LC109</v>
      </c>
      <c r="I438" t="str">
        <f>VLOOKUP(E438,segmentação!$A$1:$M$261,12,)</f>
        <v>S3</v>
      </c>
      <c r="J438" t="str">
        <f>VLOOKUP(A438,'Bcos e Seg'!$C$1:$AC$262,11,)</f>
        <v>BANCO BANDEPE S.A.</v>
      </c>
    </row>
    <row r="439" spans="1:10" x14ac:dyDescent="0.25">
      <c r="A439" s="7">
        <v>1998006018</v>
      </c>
      <c r="B439" s="11" t="s">
        <v>1001</v>
      </c>
      <c r="C439" s="9" t="s">
        <v>1002</v>
      </c>
      <c r="D439" s="7" t="s">
        <v>286</v>
      </c>
      <c r="E439" s="9" t="s">
        <v>26</v>
      </c>
      <c r="F439" s="12">
        <v>13</v>
      </c>
      <c r="G439" t="str">
        <f>VLOOKUP(A439,planos!$C$1:$F$1040,3,)</f>
        <v>ATIVO - EM EXTINÇÃO</v>
      </c>
      <c r="H439" t="str">
        <f>VLOOKUP(A439,planos!$C$1:$F$1040,4,)</f>
        <v>LC109</v>
      </c>
      <c r="I439" t="str">
        <f>VLOOKUP(E439,segmentação!$A$1:$M$261,12,)</f>
        <v>S3</v>
      </c>
      <c r="J439" t="str">
        <f>VLOOKUP(A439,'Bcos e Seg'!$C$1:$AC$262,11,)</f>
        <v>BANCO BANDEPE S.A.</v>
      </c>
    </row>
    <row r="440" spans="1:10" x14ac:dyDescent="0.25">
      <c r="A440" s="7">
        <v>1998006174</v>
      </c>
      <c r="B440" s="11" t="s">
        <v>1003</v>
      </c>
      <c r="C440" s="9" t="s">
        <v>1004</v>
      </c>
      <c r="D440" s="7" t="s">
        <v>286</v>
      </c>
      <c r="E440" s="9" t="s">
        <v>179</v>
      </c>
      <c r="F440" s="12">
        <v>274</v>
      </c>
      <c r="G440" t="str">
        <f>VLOOKUP(A440,planos!$C$1:$F$1040,3,)</f>
        <v>ATIVO - EM EXTINÇÃO</v>
      </c>
      <c r="H440" t="str">
        <f>VLOOKUP(A440,planos!$C$1:$F$1040,4,)</f>
        <v>LC108/109</v>
      </c>
      <c r="I440" t="str">
        <f>VLOOKUP(E440,segmentação!$A$1:$M$261,12,)</f>
        <v>S3</v>
      </c>
      <c r="J440" t="e">
        <f>VLOOKUP(A440,'Bcos e Seg'!$C$1:$AC$262,11,)</f>
        <v>#N/A</v>
      </c>
    </row>
    <row r="441" spans="1:10" x14ac:dyDescent="0.25">
      <c r="A441" s="7">
        <v>1998006247</v>
      </c>
      <c r="B441" s="11" t="s">
        <v>1005</v>
      </c>
      <c r="C441" s="9" t="s">
        <v>1006</v>
      </c>
      <c r="D441" s="7" t="s">
        <v>297</v>
      </c>
      <c r="E441" s="9" t="s">
        <v>32</v>
      </c>
      <c r="F441" s="10">
        <v>2142</v>
      </c>
      <c r="G441" t="str">
        <f>VLOOKUP(A441,planos!$C$1:$F$1040,3,)</f>
        <v>ATIVO - EM FUNCIONAMENTO</v>
      </c>
      <c r="H441" t="str">
        <f>VLOOKUP(A441,planos!$C$1:$F$1040,4,)</f>
        <v>LC109</v>
      </c>
      <c r="I441" t="str">
        <f>VLOOKUP(E441,segmentação!$A$1:$M$261,12,)</f>
        <v>S2</v>
      </c>
      <c r="J441" t="e">
        <f>VLOOKUP(A441,'Bcos e Seg'!$C$1:$AC$262,11,)</f>
        <v>#N/A</v>
      </c>
    </row>
    <row r="442" spans="1:10" x14ac:dyDescent="0.25">
      <c r="A442" s="7">
        <v>1998006311</v>
      </c>
      <c r="B442" s="11" t="s">
        <v>1007</v>
      </c>
      <c r="C442" s="9" t="s">
        <v>1008</v>
      </c>
      <c r="D442" s="7" t="s">
        <v>352</v>
      </c>
      <c r="E442" s="9" t="s">
        <v>80</v>
      </c>
      <c r="F442" s="10">
        <v>2919</v>
      </c>
      <c r="G442" t="str">
        <f>VLOOKUP(A442,planos!$C$1:$F$1040,3,)</f>
        <v>ATIVO - EM EXTINÇÃO</v>
      </c>
      <c r="H442" t="str">
        <f>VLOOKUP(A442,planos!$C$1:$F$1040,4,)</f>
        <v>LC109</v>
      </c>
      <c r="I442" t="str">
        <f>VLOOKUP(E442,segmentação!$A$1:$M$261,12,)</f>
        <v>S3</v>
      </c>
      <c r="J442" t="e">
        <f>VLOOKUP(A442,'Bcos e Seg'!$C$1:$AC$262,11,)</f>
        <v>#N/A</v>
      </c>
    </row>
    <row r="443" spans="1:10" x14ac:dyDescent="0.25">
      <c r="A443" s="7">
        <v>1998006565</v>
      </c>
      <c r="B443" s="11" t="s">
        <v>871</v>
      </c>
      <c r="C443" s="9" t="s">
        <v>1009</v>
      </c>
      <c r="D443" s="7" t="s">
        <v>297</v>
      </c>
      <c r="E443" s="9" t="s">
        <v>160</v>
      </c>
      <c r="F443" s="12">
        <v>381</v>
      </c>
      <c r="G443" t="str">
        <f>VLOOKUP(A443,planos!$C$1:$F$1040,3,)</f>
        <v>ATIVO - EM FUNCIONAMENTO</v>
      </c>
      <c r="H443" t="str">
        <f>VLOOKUP(A443,planos!$C$1:$F$1040,4,)</f>
        <v>LC109</v>
      </c>
      <c r="I443" t="str">
        <f>VLOOKUP(E443,segmentação!$A$1:$M$261,12,)</f>
        <v>S2</v>
      </c>
      <c r="J443" t="e">
        <f>VLOOKUP(A443,'Bcos e Seg'!$C$1:$AC$262,11,)</f>
        <v>#N/A</v>
      </c>
    </row>
    <row r="444" spans="1:10" x14ac:dyDescent="0.25">
      <c r="A444" s="7">
        <v>1998006638</v>
      </c>
      <c r="B444" s="11" t="s">
        <v>1010</v>
      </c>
      <c r="C444" s="9" t="s">
        <v>1011</v>
      </c>
      <c r="D444" s="7" t="s">
        <v>352</v>
      </c>
      <c r="E444" s="9" t="s">
        <v>259</v>
      </c>
      <c r="F444" s="10">
        <v>38705</v>
      </c>
      <c r="G444" t="str">
        <f>VLOOKUP(A444,planos!$C$1:$F$1040,3,)</f>
        <v>ATIVO - EM FUNCIONAMENTO</v>
      </c>
      <c r="H444" t="str">
        <f>VLOOKUP(A444,planos!$C$1:$F$1040,4,)</f>
        <v>LC109</v>
      </c>
      <c r="I444" t="str">
        <f>VLOOKUP(E444,segmentação!$A$1:$M$261,12,)</f>
        <v>S2</v>
      </c>
      <c r="J444" t="e">
        <f>VLOOKUP(A444,'Bcos e Seg'!$C$1:$AC$262,11,)</f>
        <v>#N/A</v>
      </c>
    </row>
    <row r="445" spans="1:10" x14ac:dyDescent="0.25">
      <c r="A445" s="7">
        <v>1998006719</v>
      </c>
      <c r="B445" s="11" t="s">
        <v>1012</v>
      </c>
      <c r="C445" s="9" t="s">
        <v>1013</v>
      </c>
      <c r="D445" s="7" t="s">
        <v>352</v>
      </c>
      <c r="E445" s="9" t="s">
        <v>80</v>
      </c>
      <c r="F445" s="10">
        <v>2111</v>
      </c>
      <c r="G445" t="str">
        <f>VLOOKUP(A445,planos!$C$1:$F$1040,3,)</f>
        <v>ATIVO - EM EXTINÇÃO</v>
      </c>
      <c r="H445" t="str">
        <f>VLOOKUP(A445,planos!$C$1:$F$1040,4,)</f>
        <v>LC109</v>
      </c>
      <c r="I445" t="str">
        <f>VLOOKUP(E445,segmentação!$A$1:$M$261,12,)</f>
        <v>S3</v>
      </c>
      <c r="J445" t="e">
        <f>VLOOKUP(A445,'Bcos e Seg'!$C$1:$AC$262,11,)</f>
        <v>#N/A</v>
      </c>
    </row>
    <row r="446" spans="1:10" x14ac:dyDescent="0.25">
      <c r="A446" s="7">
        <v>1998006956</v>
      </c>
      <c r="B446" s="11" t="s">
        <v>1014</v>
      </c>
      <c r="C446" s="9" t="s">
        <v>1015</v>
      </c>
      <c r="D446" s="7" t="s">
        <v>297</v>
      </c>
      <c r="E446" s="9" t="s">
        <v>158</v>
      </c>
      <c r="F446" s="10">
        <v>1114</v>
      </c>
      <c r="G446" t="str">
        <f>VLOOKUP(A446,planos!$C$1:$F$1040,3,)</f>
        <v>ATIVO - EM FUNCIONAMENTO</v>
      </c>
      <c r="H446" t="str">
        <f>VLOOKUP(A446,planos!$C$1:$F$1040,4,)</f>
        <v>LC109</v>
      </c>
      <c r="I446" t="str">
        <f>VLOOKUP(E446,segmentação!$A$1:$M$261,12,)</f>
        <v>S2</v>
      </c>
      <c r="J446" t="e">
        <f>VLOOKUP(A446,'Bcos e Seg'!$C$1:$AC$262,11,)</f>
        <v>#N/A</v>
      </c>
    </row>
    <row r="447" spans="1:10" x14ac:dyDescent="0.25">
      <c r="A447" s="7">
        <v>1998007383</v>
      </c>
      <c r="B447" s="11" t="s">
        <v>1016</v>
      </c>
      <c r="C447" s="9" t="s">
        <v>1017</v>
      </c>
      <c r="D447" s="7" t="s">
        <v>297</v>
      </c>
      <c r="E447" s="9" t="s">
        <v>105</v>
      </c>
      <c r="F447" s="12">
        <v>143</v>
      </c>
      <c r="G447" t="str">
        <f>VLOOKUP(A447,planos!$C$1:$F$1040,3,)</f>
        <v>ATIVO - EM FUNCIONAMENTO</v>
      </c>
      <c r="H447" t="str">
        <f>VLOOKUP(A447,planos!$C$1:$F$1040,4,)</f>
        <v>LC109</v>
      </c>
      <c r="I447" t="str">
        <f>VLOOKUP(E447,segmentação!$A$1:$M$261,12,)</f>
        <v>S1</v>
      </c>
      <c r="J447" t="e">
        <f>VLOOKUP(A447,'Bcos e Seg'!$C$1:$AC$262,11,)</f>
        <v>#N/A</v>
      </c>
    </row>
    <row r="448" spans="1:10" x14ac:dyDescent="0.25">
      <c r="A448" s="7">
        <v>1998007618</v>
      </c>
      <c r="B448" s="11" t="s">
        <v>1018</v>
      </c>
      <c r="C448" s="9" t="s">
        <v>945</v>
      </c>
      <c r="D448" s="7" t="s">
        <v>352</v>
      </c>
      <c r="E448" s="9" t="s">
        <v>150</v>
      </c>
      <c r="F448" s="10">
        <v>18525</v>
      </c>
      <c r="G448" t="str">
        <f>VLOOKUP(A448,planos!$C$1:$F$1040,3,)</f>
        <v>ATIVO - EM FUNCIONAMENTO</v>
      </c>
      <c r="H448" t="str">
        <f>VLOOKUP(A448,planos!$C$1:$F$1040,4,)</f>
        <v>LC108/109</v>
      </c>
      <c r="I448" t="str">
        <f>VLOOKUP(E448,segmentação!$A$1:$M$261,12,)</f>
        <v>S2</v>
      </c>
      <c r="J448" t="e">
        <f>VLOOKUP(A448,'Bcos e Seg'!$C$1:$AC$262,11,)</f>
        <v>#N/A</v>
      </c>
    </row>
    <row r="449" spans="1:10" x14ac:dyDescent="0.25">
      <c r="A449" s="7">
        <v>1998007774</v>
      </c>
      <c r="B449" s="11" t="s">
        <v>1019</v>
      </c>
      <c r="C449" s="9" t="s">
        <v>1020</v>
      </c>
      <c r="D449" s="7" t="s">
        <v>352</v>
      </c>
      <c r="E449" s="9" t="s">
        <v>248</v>
      </c>
      <c r="F449" s="10">
        <v>20603</v>
      </c>
      <c r="G449" t="str">
        <f>VLOOKUP(A449,planos!$C$1:$F$1040,3,)</f>
        <v>ATIVO - EM FUNCIONAMENTO</v>
      </c>
      <c r="H449" t="str">
        <f>VLOOKUP(A449,planos!$C$1:$F$1040,4,)</f>
        <v>LC108/109</v>
      </c>
      <c r="I449" t="str">
        <f>VLOOKUP(E449,segmentação!$A$1:$M$261,12,)</f>
        <v>S2</v>
      </c>
      <c r="J449" t="e">
        <f>VLOOKUP(A449,'Bcos e Seg'!$C$1:$AC$262,11,)</f>
        <v>#N/A</v>
      </c>
    </row>
    <row r="450" spans="1:10" x14ac:dyDescent="0.25">
      <c r="A450" s="7">
        <v>1998007847</v>
      </c>
      <c r="B450" s="11" t="s">
        <v>1021</v>
      </c>
      <c r="C450" s="9" t="s">
        <v>1021</v>
      </c>
      <c r="D450" s="7" t="s">
        <v>297</v>
      </c>
      <c r="E450" s="9" t="s">
        <v>153</v>
      </c>
      <c r="F450" s="12">
        <v>0</v>
      </c>
      <c r="G450" t="e">
        <f>VLOOKUP(A450,planos!$C$1:$F$1040,3,)</f>
        <v>#N/A</v>
      </c>
      <c r="H450" t="e">
        <f>VLOOKUP(A450,planos!$C$1:$F$1040,4,)</f>
        <v>#N/A</v>
      </c>
      <c r="I450" t="str">
        <f>VLOOKUP(E450,segmentação!$A$1:$M$261,12,)</f>
        <v>S2</v>
      </c>
      <c r="J450" t="e">
        <f>VLOOKUP(A450,'Bcos e Seg'!$C$1:$AC$262,11,)</f>
        <v>#N/A</v>
      </c>
    </row>
    <row r="451" spans="1:10" x14ac:dyDescent="0.25">
      <c r="A451" s="7">
        <v>1999000218</v>
      </c>
      <c r="B451" s="11" t="s">
        <v>1022</v>
      </c>
      <c r="C451" s="9" t="s">
        <v>1023</v>
      </c>
      <c r="D451" s="7" t="s">
        <v>352</v>
      </c>
      <c r="E451" s="9" t="s">
        <v>153</v>
      </c>
      <c r="F451" s="10">
        <v>1260</v>
      </c>
      <c r="G451" t="str">
        <f>VLOOKUP(A451,planos!$C$1:$F$1040,3,)</f>
        <v>ATIVO - EM FUNCIONAMENTO</v>
      </c>
      <c r="H451" t="str">
        <f>VLOOKUP(A451,planos!$C$1:$F$1040,4,)</f>
        <v>LC109</v>
      </c>
      <c r="I451" t="str">
        <f>VLOOKUP(E451,segmentação!$A$1:$M$261,12,)</f>
        <v>S2</v>
      </c>
      <c r="J451" t="e">
        <f>VLOOKUP(A451,'Bcos e Seg'!$C$1:$AC$262,11,)</f>
        <v>#N/A</v>
      </c>
    </row>
    <row r="452" spans="1:10" x14ac:dyDescent="0.25">
      <c r="A452" s="7">
        <v>1999000374</v>
      </c>
      <c r="B452" s="11" t="s">
        <v>1024</v>
      </c>
      <c r="C452" s="9" t="s">
        <v>1025</v>
      </c>
      <c r="D452" s="7" t="s">
        <v>352</v>
      </c>
      <c r="E452" s="9" t="s">
        <v>36</v>
      </c>
      <c r="F452" s="10">
        <v>3748</v>
      </c>
      <c r="G452" t="str">
        <f>VLOOKUP(A452,planos!$C$1:$F$1040,3,)</f>
        <v>ATIVO - EM FUNCIONAMENTO</v>
      </c>
      <c r="H452" t="str">
        <f>VLOOKUP(A452,planos!$C$1:$F$1040,4,)</f>
        <v>LC109</v>
      </c>
      <c r="I452" t="str">
        <f>VLOOKUP(E452,segmentação!$A$1:$M$261,12,)</f>
        <v>S3</v>
      </c>
      <c r="J452" t="e">
        <f>VLOOKUP(A452,'Bcos e Seg'!$C$1:$AC$262,11,)</f>
        <v>#N/A</v>
      </c>
    </row>
    <row r="453" spans="1:10" x14ac:dyDescent="0.25">
      <c r="A453" s="7">
        <v>1999000447</v>
      </c>
      <c r="B453" s="11" t="s">
        <v>1026</v>
      </c>
      <c r="C453" s="9" t="s">
        <v>1027</v>
      </c>
      <c r="D453" s="7" t="s">
        <v>352</v>
      </c>
      <c r="E453" s="9" t="s">
        <v>112</v>
      </c>
      <c r="F453" s="10">
        <v>2177</v>
      </c>
      <c r="G453" t="str">
        <f>VLOOKUP(A453,planos!$C$1:$F$1040,3,)</f>
        <v>ATIVO - EM FUNCIONAMENTO</v>
      </c>
      <c r="H453" t="str">
        <f>VLOOKUP(A453,planos!$C$1:$F$1040,4,)</f>
        <v>LC109</v>
      </c>
      <c r="I453" t="str">
        <f>VLOOKUP(E453,segmentação!$A$1:$M$261,12,)</f>
        <v>S3</v>
      </c>
      <c r="J453" t="e">
        <f>VLOOKUP(A453,'Bcos e Seg'!$C$1:$AC$262,11,)</f>
        <v>#N/A</v>
      </c>
    </row>
    <row r="454" spans="1:10" x14ac:dyDescent="0.25">
      <c r="A454" s="7">
        <v>1999000511</v>
      </c>
      <c r="B454" s="11" t="s">
        <v>1028</v>
      </c>
      <c r="C454" s="9" t="s">
        <v>1029</v>
      </c>
      <c r="D454" s="7" t="s">
        <v>286</v>
      </c>
      <c r="E454" s="9" t="s">
        <v>112</v>
      </c>
      <c r="F454" s="12">
        <v>13</v>
      </c>
      <c r="G454" t="e">
        <f>VLOOKUP(A454,planos!$C$1:$F$1040,3,)</f>
        <v>#N/A</v>
      </c>
      <c r="H454" t="e">
        <f>VLOOKUP(A454,planos!$C$1:$F$1040,4,)</f>
        <v>#N/A</v>
      </c>
      <c r="I454" t="str">
        <f>VLOOKUP(E454,segmentação!$A$1:$M$261,12,)</f>
        <v>S3</v>
      </c>
      <c r="J454" t="e">
        <f>VLOOKUP(A454,'Bcos e Seg'!$C$1:$AC$262,11,)</f>
        <v>#N/A</v>
      </c>
    </row>
    <row r="455" spans="1:10" x14ac:dyDescent="0.25">
      <c r="A455" s="7">
        <v>1999000765</v>
      </c>
      <c r="B455" s="11" t="s">
        <v>1030</v>
      </c>
      <c r="C455" s="9" t="s">
        <v>1031</v>
      </c>
      <c r="D455" s="7" t="s">
        <v>352</v>
      </c>
      <c r="E455" s="9" t="s">
        <v>158</v>
      </c>
      <c r="F455" s="12">
        <v>205</v>
      </c>
      <c r="G455" t="str">
        <f>VLOOKUP(A455,planos!$C$1:$F$1040,3,)</f>
        <v>ATIVO - EM FUNCIONAMENTO</v>
      </c>
      <c r="H455" t="str">
        <f>VLOOKUP(A455,planos!$C$1:$F$1040,4,)</f>
        <v>LC109</v>
      </c>
      <c r="I455" t="str">
        <f>VLOOKUP(E455,segmentação!$A$1:$M$261,12,)</f>
        <v>S2</v>
      </c>
      <c r="J455" t="e">
        <f>VLOOKUP(A455,'Bcos e Seg'!$C$1:$AC$262,11,)</f>
        <v>#N/A</v>
      </c>
    </row>
    <row r="456" spans="1:10" x14ac:dyDescent="0.25">
      <c r="A456" s="7">
        <v>1999000838</v>
      </c>
      <c r="B456" s="11" t="s">
        <v>1032</v>
      </c>
      <c r="C456" s="9" t="s">
        <v>185</v>
      </c>
      <c r="D456" s="7" t="s">
        <v>297</v>
      </c>
      <c r="E456" s="9" t="s">
        <v>185</v>
      </c>
      <c r="F456" s="10">
        <v>5786</v>
      </c>
      <c r="G456" t="str">
        <f>VLOOKUP(A456,planos!$C$1:$F$1040,3,)</f>
        <v>ATIVO - EM EXTINÇÃO</v>
      </c>
      <c r="H456" t="str">
        <f>VLOOKUP(A456,planos!$C$1:$F$1040,4,)</f>
        <v>LC109</v>
      </c>
      <c r="I456" t="str">
        <f>VLOOKUP(E456,segmentação!$A$1:$M$261,12,)</f>
        <v>S4</v>
      </c>
      <c r="J456" t="e">
        <f>VLOOKUP(A456,'Bcos e Seg'!$C$1:$AC$262,11,)</f>
        <v>#N/A</v>
      </c>
    </row>
    <row r="457" spans="1:10" x14ac:dyDescent="0.25">
      <c r="A457" s="7">
        <v>1999000919</v>
      </c>
      <c r="B457" s="11" t="s">
        <v>1033</v>
      </c>
      <c r="C457" s="9" t="s">
        <v>79</v>
      </c>
      <c r="D457" s="7" t="s">
        <v>297</v>
      </c>
      <c r="E457" s="9" t="s">
        <v>79</v>
      </c>
      <c r="F457" s="10">
        <v>52765</v>
      </c>
      <c r="G457" t="str">
        <f>VLOOKUP(A457,planos!$C$1:$F$1040,3,)</f>
        <v>ATIVO - EM FUNCIONAMENTO</v>
      </c>
      <c r="H457" t="str">
        <f>VLOOKUP(A457,planos!$C$1:$F$1040,4,)</f>
        <v>LC109</v>
      </c>
      <c r="I457" t="str">
        <f>VLOOKUP(E457,segmentação!$A$1:$M$261,12,)</f>
        <v>S3</v>
      </c>
      <c r="J457" t="e">
        <f>VLOOKUP(A457,'Bcos e Seg'!$C$1:$AC$262,11,)</f>
        <v>#N/A</v>
      </c>
    </row>
    <row r="458" spans="1:10" x14ac:dyDescent="0.25">
      <c r="A458" s="7">
        <v>1999001011</v>
      </c>
      <c r="B458" s="11" t="s">
        <v>1034</v>
      </c>
      <c r="C458" s="9" t="s">
        <v>1035</v>
      </c>
      <c r="D458" s="7" t="s">
        <v>352</v>
      </c>
      <c r="E458" s="9" t="s">
        <v>127</v>
      </c>
      <c r="F458" s="10">
        <v>4525</v>
      </c>
      <c r="G458" t="str">
        <f>VLOOKUP(A458,planos!$C$1:$F$1040,3,)</f>
        <v>ATIVO - EM FUNCIONAMENTO</v>
      </c>
      <c r="H458" t="str">
        <f>VLOOKUP(A458,planos!$C$1:$F$1040,4,)</f>
        <v>LC109</v>
      </c>
      <c r="I458" t="str">
        <f>VLOOKUP(E458,segmentação!$A$1:$M$261,12,)</f>
        <v>S2</v>
      </c>
      <c r="J458" t="e">
        <f>VLOOKUP(A458,'Bcos e Seg'!$C$1:$AC$262,11,)</f>
        <v>#N/A</v>
      </c>
    </row>
    <row r="459" spans="1:10" x14ac:dyDescent="0.25">
      <c r="A459" s="7">
        <v>1999001265</v>
      </c>
      <c r="B459" s="11" t="s">
        <v>1036</v>
      </c>
      <c r="C459" s="9" t="s">
        <v>1037</v>
      </c>
      <c r="D459" s="7" t="s">
        <v>297</v>
      </c>
      <c r="E459" s="9" t="s">
        <v>25</v>
      </c>
      <c r="F459" s="10">
        <v>11933</v>
      </c>
      <c r="G459" t="str">
        <f>VLOOKUP(A459,planos!$C$1:$F$1040,3,)</f>
        <v>ATIVO - EM FUNCIONAMENTO</v>
      </c>
      <c r="H459" t="str">
        <f>VLOOKUP(A459,planos!$C$1:$F$1040,4,)</f>
        <v>LC109</v>
      </c>
      <c r="I459" t="str">
        <f>VLOOKUP(E459,segmentação!$A$1:$M$261,12,)</f>
        <v>S4</v>
      </c>
      <c r="J459" t="e">
        <f>VLOOKUP(A459,'Bcos e Seg'!$C$1:$AC$262,11,)</f>
        <v>#N/A</v>
      </c>
    </row>
    <row r="460" spans="1:10" x14ac:dyDescent="0.25">
      <c r="A460" s="7">
        <v>1999001419</v>
      </c>
      <c r="B460" s="11" t="s">
        <v>1038</v>
      </c>
      <c r="C460" s="9" t="s">
        <v>1039</v>
      </c>
      <c r="D460" s="7" t="s">
        <v>297</v>
      </c>
      <c r="E460" s="9" t="s">
        <v>153</v>
      </c>
      <c r="F460" s="12">
        <v>174</v>
      </c>
      <c r="G460" t="str">
        <f>VLOOKUP(A460,planos!$C$1:$F$1040,3,)</f>
        <v>ATIVO - EM FUNCIONAMENTO</v>
      </c>
      <c r="H460" t="str">
        <f>VLOOKUP(A460,planos!$C$1:$F$1040,4,)</f>
        <v>LC109</v>
      </c>
      <c r="I460" t="str">
        <f>VLOOKUP(E460,segmentação!$A$1:$M$261,12,)</f>
        <v>S2</v>
      </c>
      <c r="J460" t="e">
        <f>VLOOKUP(A460,'Bcos e Seg'!$C$1:$AC$262,11,)</f>
        <v>#N/A</v>
      </c>
    </row>
    <row r="461" spans="1:10" x14ac:dyDescent="0.25">
      <c r="A461" s="7">
        <v>1999001583</v>
      </c>
      <c r="B461" s="11" t="s">
        <v>1040</v>
      </c>
      <c r="C461" s="9" t="s">
        <v>1041</v>
      </c>
      <c r="D461" s="7" t="s">
        <v>297</v>
      </c>
      <c r="E461" s="9" t="s">
        <v>153</v>
      </c>
      <c r="F461" s="12">
        <v>4</v>
      </c>
      <c r="G461" t="e">
        <f>VLOOKUP(A461,planos!$C$1:$F$1040,3,)</f>
        <v>#N/A</v>
      </c>
      <c r="H461" t="e">
        <f>VLOOKUP(A461,planos!$C$1:$F$1040,4,)</f>
        <v>#N/A</v>
      </c>
      <c r="I461" t="str">
        <f>VLOOKUP(E461,segmentação!$A$1:$M$261,12,)</f>
        <v>S2</v>
      </c>
      <c r="J461" t="e">
        <f>VLOOKUP(A461,'Bcos e Seg'!$C$1:$AC$262,11,)</f>
        <v>#N/A</v>
      </c>
    </row>
    <row r="462" spans="1:10" x14ac:dyDescent="0.25">
      <c r="A462" s="7">
        <v>1999001656</v>
      </c>
      <c r="B462" s="11" t="s">
        <v>1042</v>
      </c>
      <c r="C462" s="9" t="s">
        <v>1043</v>
      </c>
      <c r="D462" s="7" t="s">
        <v>352</v>
      </c>
      <c r="E462" s="9" t="s">
        <v>127</v>
      </c>
      <c r="F462" s="10">
        <v>1603</v>
      </c>
      <c r="G462" t="str">
        <f>VLOOKUP(A462,planos!$C$1:$F$1040,3,)</f>
        <v>ATIVO - EM FUNCIONAMENTO</v>
      </c>
      <c r="H462" t="str">
        <f>VLOOKUP(A462,planos!$C$1:$F$1040,4,)</f>
        <v>LC109</v>
      </c>
      <c r="I462" t="str">
        <f>VLOOKUP(E462,segmentação!$A$1:$M$261,12,)</f>
        <v>S2</v>
      </c>
      <c r="J462" t="e">
        <f>VLOOKUP(A462,'Bcos e Seg'!$C$1:$AC$262,11,)</f>
        <v>#N/A</v>
      </c>
    </row>
    <row r="463" spans="1:10" x14ac:dyDescent="0.25">
      <c r="A463" s="7">
        <v>1999001729</v>
      </c>
      <c r="B463" s="11" t="s">
        <v>1044</v>
      </c>
      <c r="C463" s="9" t="s">
        <v>1045</v>
      </c>
      <c r="D463" s="7" t="s">
        <v>297</v>
      </c>
      <c r="E463" s="9" t="s">
        <v>127</v>
      </c>
      <c r="F463" s="10">
        <v>5683</v>
      </c>
      <c r="G463" t="str">
        <f>VLOOKUP(A463,planos!$C$1:$F$1040,3,)</f>
        <v>ATIVO - EM FUNCIONAMENTO</v>
      </c>
      <c r="H463" t="str">
        <f>VLOOKUP(A463,planos!$C$1:$F$1040,4,)</f>
        <v>LC109</v>
      </c>
      <c r="I463" t="str">
        <f>VLOOKUP(E463,segmentação!$A$1:$M$261,12,)</f>
        <v>S2</v>
      </c>
      <c r="J463" t="e">
        <f>VLOOKUP(A463,'Bcos e Seg'!$C$1:$AC$262,11,)</f>
        <v>#N/A</v>
      </c>
    </row>
    <row r="464" spans="1:10" x14ac:dyDescent="0.25">
      <c r="A464" s="7">
        <v>1999001818</v>
      </c>
      <c r="B464" s="11" t="s">
        <v>1046</v>
      </c>
      <c r="C464" s="9" t="s">
        <v>1047</v>
      </c>
      <c r="D464" s="7" t="s">
        <v>352</v>
      </c>
      <c r="E464" s="9" t="s">
        <v>153</v>
      </c>
      <c r="F464" s="12">
        <v>514</v>
      </c>
      <c r="G464" t="str">
        <f>VLOOKUP(A464,planos!$C$1:$F$1040,3,)</f>
        <v>ATIVO - EM FUNCIONAMENTO</v>
      </c>
      <c r="H464" t="str">
        <f>VLOOKUP(A464,planos!$C$1:$F$1040,4,)</f>
        <v>LC109</v>
      </c>
      <c r="I464" t="str">
        <f>VLOOKUP(E464,segmentação!$A$1:$M$261,12,)</f>
        <v>S2</v>
      </c>
      <c r="J464" t="e">
        <f>VLOOKUP(A464,'Bcos e Seg'!$C$1:$AC$262,11,)</f>
        <v>#N/A</v>
      </c>
    </row>
    <row r="465" spans="1:10" x14ac:dyDescent="0.25">
      <c r="A465" s="7">
        <v>1999002083</v>
      </c>
      <c r="B465" s="11" t="s">
        <v>1048</v>
      </c>
      <c r="C465" s="9" t="s">
        <v>1049</v>
      </c>
      <c r="D465" s="7" t="s">
        <v>297</v>
      </c>
      <c r="E465" s="9" t="s">
        <v>129</v>
      </c>
      <c r="F465" s="12">
        <v>105</v>
      </c>
      <c r="G465" t="str">
        <f>VLOOKUP(A465,planos!$C$1:$F$1040,3,)</f>
        <v>ATIVO - EM EXTINÇÃO</v>
      </c>
      <c r="H465" t="str">
        <f>VLOOKUP(A465,planos!$C$1:$F$1040,4,)</f>
        <v>LC109</v>
      </c>
      <c r="I465" t="str">
        <f>VLOOKUP(E465,segmentação!$A$1:$M$261,12,)</f>
        <v>S3</v>
      </c>
      <c r="J465" t="e">
        <f>VLOOKUP(A465,'Bcos e Seg'!$C$1:$AC$262,11,)</f>
        <v>#N/A</v>
      </c>
    </row>
    <row r="466" spans="1:10" x14ac:dyDescent="0.25">
      <c r="A466" s="7">
        <v>1999002156</v>
      </c>
      <c r="B466" s="11" t="s">
        <v>1050</v>
      </c>
      <c r="C466" s="9" t="s">
        <v>1051</v>
      </c>
      <c r="D466" s="7" t="s">
        <v>297</v>
      </c>
      <c r="E466" s="9" t="s">
        <v>214</v>
      </c>
      <c r="F466" s="10">
        <v>1643</v>
      </c>
      <c r="G466" t="str">
        <f>VLOOKUP(A466,planos!$C$1:$F$1040,3,)</f>
        <v>ATIVO - EM FUNCIONAMENTO</v>
      </c>
      <c r="H466" t="str">
        <f>VLOOKUP(A466,planos!$C$1:$F$1040,4,)</f>
        <v>LC109</v>
      </c>
      <c r="I466" t="str">
        <f>VLOOKUP(E466,segmentação!$A$1:$M$261,12,)</f>
        <v>S3</v>
      </c>
      <c r="J466" t="e">
        <f>VLOOKUP(A466,'Bcos e Seg'!$C$1:$AC$262,11,)</f>
        <v>#N/A</v>
      </c>
    </row>
    <row r="467" spans="1:10" x14ac:dyDescent="0.25">
      <c r="A467" s="7">
        <v>1999002229</v>
      </c>
      <c r="B467" s="11" t="s">
        <v>1052</v>
      </c>
      <c r="C467" s="9" t="s">
        <v>1053</v>
      </c>
      <c r="D467" s="7" t="s">
        <v>297</v>
      </c>
      <c r="E467" s="9" t="s">
        <v>158</v>
      </c>
      <c r="F467" s="10">
        <v>1503</v>
      </c>
      <c r="G467" t="str">
        <f>VLOOKUP(A467,planos!$C$1:$F$1040,3,)</f>
        <v>ATIVO - EM FUNCIONAMENTO</v>
      </c>
      <c r="H467" t="str">
        <f>VLOOKUP(A467,planos!$C$1:$F$1040,4,)</f>
        <v>LC109</v>
      </c>
      <c r="I467" t="str">
        <f>VLOOKUP(E467,segmentação!$A$1:$M$261,12,)</f>
        <v>S2</v>
      </c>
      <c r="J467" t="e">
        <f>VLOOKUP(A467,'Bcos e Seg'!$C$1:$AC$262,11,)</f>
        <v>#N/A</v>
      </c>
    </row>
    <row r="468" spans="1:10" x14ac:dyDescent="0.25">
      <c r="A468" s="7">
        <v>1999002318</v>
      </c>
      <c r="B468" s="11" t="s">
        <v>1054</v>
      </c>
      <c r="C468" s="9" t="s">
        <v>173</v>
      </c>
      <c r="D468" s="7" t="s">
        <v>352</v>
      </c>
      <c r="E468" s="9" t="s">
        <v>173</v>
      </c>
      <c r="F468" s="10">
        <v>4033</v>
      </c>
      <c r="G468" t="str">
        <f>VLOOKUP(A468,planos!$C$1:$F$1040,3,)</f>
        <v>ATIVO - EM FUNCIONAMENTO</v>
      </c>
      <c r="H468" t="str">
        <f>VLOOKUP(A468,planos!$C$1:$F$1040,4,)</f>
        <v>LC109</v>
      </c>
      <c r="I468" t="str">
        <f>VLOOKUP(E468,segmentação!$A$1:$M$261,12,)</f>
        <v>S4</v>
      </c>
      <c r="J468" t="e">
        <f>VLOOKUP(A468,'Bcos e Seg'!$C$1:$AC$262,11,)</f>
        <v>#N/A</v>
      </c>
    </row>
    <row r="469" spans="1:10" x14ac:dyDescent="0.25">
      <c r="A469" s="7">
        <v>1999002474</v>
      </c>
      <c r="B469" s="11" t="s">
        <v>1055</v>
      </c>
      <c r="C469" s="9" t="s">
        <v>1056</v>
      </c>
      <c r="D469" s="7" t="s">
        <v>352</v>
      </c>
      <c r="E469" s="9" t="s">
        <v>21</v>
      </c>
      <c r="F469" s="10">
        <v>2854</v>
      </c>
      <c r="G469" t="str">
        <f>VLOOKUP(A469,planos!$C$1:$F$1040,3,)</f>
        <v>ATIVO - EM FUNCIONAMENTO</v>
      </c>
      <c r="H469" t="str">
        <f>VLOOKUP(A469,planos!$C$1:$F$1040,4,)</f>
        <v>LC108/109</v>
      </c>
      <c r="I469" t="str">
        <f>VLOOKUP(E469,segmentação!$A$1:$M$261,12,)</f>
        <v>S4</v>
      </c>
      <c r="J469" t="e">
        <f>VLOOKUP(A469,'Bcos e Seg'!$C$1:$AC$262,11,)</f>
        <v>#N/A</v>
      </c>
    </row>
    <row r="470" spans="1:10" x14ac:dyDescent="0.25">
      <c r="A470" s="7">
        <v>1999002611</v>
      </c>
      <c r="B470" s="11" t="s">
        <v>1057</v>
      </c>
      <c r="C470" s="9" t="s">
        <v>1058</v>
      </c>
      <c r="D470" s="7" t="s">
        <v>352</v>
      </c>
      <c r="E470" s="9" t="s">
        <v>128</v>
      </c>
      <c r="F470" s="12">
        <v>638</v>
      </c>
      <c r="G470" t="str">
        <f>VLOOKUP(A470,planos!$C$1:$F$1040,3,)</f>
        <v>ATIVO - EM FUNCIONAMENTO</v>
      </c>
      <c r="H470" t="str">
        <f>VLOOKUP(A470,planos!$C$1:$F$1040,4,)</f>
        <v>LC109</v>
      </c>
      <c r="I470" t="str">
        <f>VLOOKUP(E470,segmentação!$A$1:$M$261,12,)</f>
        <v>S2</v>
      </c>
      <c r="J470" t="e">
        <f>VLOOKUP(A470,'Bcos e Seg'!$C$1:$AC$262,11,)</f>
        <v>#N/A</v>
      </c>
    </row>
    <row r="471" spans="1:10" x14ac:dyDescent="0.25">
      <c r="A471" s="7">
        <v>1999002792</v>
      </c>
      <c r="B471" s="11" t="s">
        <v>1059</v>
      </c>
      <c r="C471" s="9" t="s">
        <v>1060</v>
      </c>
      <c r="D471" s="7" t="s">
        <v>352</v>
      </c>
      <c r="E471" s="9" t="s">
        <v>32</v>
      </c>
      <c r="F471" s="10">
        <v>2422</v>
      </c>
      <c r="G471" t="str">
        <f>VLOOKUP(A471,planos!$C$1:$F$1040,3,)</f>
        <v>ATIVO - EM FUNCIONAMENTO</v>
      </c>
      <c r="H471" t="str">
        <f>VLOOKUP(A471,planos!$C$1:$F$1040,4,)</f>
        <v>LC109</v>
      </c>
      <c r="I471" t="str">
        <f>VLOOKUP(E471,segmentação!$A$1:$M$261,12,)</f>
        <v>S2</v>
      </c>
      <c r="J471" t="e">
        <f>VLOOKUP(A471,'Bcos e Seg'!$C$1:$AC$262,11,)</f>
        <v>#N/A</v>
      </c>
    </row>
    <row r="472" spans="1:10" x14ac:dyDescent="0.25">
      <c r="A472" s="7">
        <v>1999002865</v>
      </c>
      <c r="B472" s="11" t="s">
        <v>1061</v>
      </c>
      <c r="C472" s="9" t="s">
        <v>1062</v>
      </c>
      <c r="D472" s="7" t="s">
        <v>297</v>
      </c>
      <c r="E472" s="9" t="s">
        <v>210</v>
      </c>
      <c r="F472" s="10">
        <v>4107</v>
      </c>
      <c r="G472" t="str">
        <f>VLOOKUP(A472,planos!$C$1:$F$1040,3,)</f>
        <v>ATIVO - EM FUNCIONAMENTO</v>
      </c>
      <c r="H472" t="str">
        <f>VLOOKUP(A472,planos!$C$1:$F$1040,4,)</f>
        <v>LC108/109</v>
      </c>
      <c r="I472" t="str">
        <f>VLOOKUP(E472,segmentação!$A$1:$M$261,12,)</f>
        <v>S3</v>
      </c>
      <c r="J472" t="e">
        <f>VLOOKUP(A472,'Bcos e Seg'!$C$1:$AC$262,11,)</f>
        <v>#N/A</v>
      </c>
    </row>
    <row r="473" spans="1:10" x14ac:dyDescent="0.25">
      <c r="A473" s="7">
        <v>1999002938</v>
      </c>
      <c r="B473" s="11" t="s">
        <v>1063</v>
      </c>
      <c r="C473" s="9" t="s">
        <v>1064</v>
      </c>
      <c r="D473" s="7" t="s">
        <v>297</v>
      </c>
      <c r="E473" s="9" t="s">
        <v>210</v>
      </c>
      <c r="F473" s="10">
        <v>6373</v>
      </c>
      <c r="G473" t="str">
        <f>VLOOKUP(A473,planos!$C$1:$F$1040,3,)</f>
        <v>ATIVO - EM FUNCIONAMENTO</v>
      </c>
      <c r="H473" t="str">
        <f>VLOOKUP(A473,planos!$C$1:$F$1040,4,)</f>
        <v>LC108/109</v>
      </c>
      <c r="I473" t="str">
        <f>VLOOKUP(E473,segmentação!$A$1:$M$261,12,)</f>
        <v>S3</v>
      </c>
      <c r="J473" t="e">
        <f>VLOOKUP(A473,'Bcos e Seg'!$C$1:$AC$262,11,)</f>
        <v>#N/A</v>
      </c>
    </row>
    <row r="474" spans="1:10" x14ac:dyDescent="0.25">
      <c r="A474" s="7">
        <v>1999003047</v>
      </c>
      <c r="B474" s="11" t="s">
        <v>1065</v>
      </c>
      <c r="C474" s="9" t="s">
        <v>1066</v>
      </c>
      <c r="D474" s="7" t="s">
        <v>297</v>
      </c>
      <c r="E474" s="9" t="s">
        <v>210</v>
      </c>
      <c r="F474" s="12">
        <v>718</v>
      </c>
      <c r="G474" t="str">
        <f>VLOOKUP(A474,planos!$C$1:$F$1040,3,)</f>
        <v>ATIVO - EM FUNCIONAMENTO</v>
      </c>
      <c r="H474" t="str">
        <f>VLOOKUP(A474,planos!$C$1:$F$1040,4,)</f>
        <v>LC108/109</v>
      </c>
      <c r="I474" t="str">
        <f>VLOOKUP(E474,segmentação!$A$1:$M$261,12,)</f>
        <v>S3</v>
      </c>
      <c r="J474" t="e">
        <f>VLOOKUP(A474,'Bcos e Seg'!$C$1:$AC$262,11,)</f>
        <v>#N/A</v>
      </c>
    </row>
    <row r="475" spans="1:10" x14ac:dyDescent="0.25">
      <c r="A475" s="7">
        <v>1999003111</v>
      </c>
      <c r="B475" s="11" t="s">
        <v>1067</v>
      </c>
      <c r="C475" s="9" t="s">
        <v>1068</v>
      </c>
      <c r="D475" s="7" t="s">
        <v>297</v>
      </c>
      <c r="E475" s="9" t="s">
        <v>172</v>
      </c>
      <c r="F475" s="10">
        <v>1910</v>
      </c>
      <c r="G475" t="str">
        <f>VLOOKUP(A475,planos!$C$1:$F$1040,3,)</f>
        <v>ATIVO - EM FUNCIONAMENTO</v>
      </c>
      <c r="H475" t="str">
        <f>VLOOKUP(A475,planos!$C$1:$F$1040,4,)</f>
        <v>LC108/109</v>
      </c>
      <c r="I475" t="str">
        <f>VLOOKUP(E475,segmentação!$A$1:$M$261,12,)</f>
        <v>S1</v>
      </c>
      <c r="J475" t="e">
        <f>VLOOKUP(A475,'Bcos e Seg'!$C$1:$AC$262,11,)</f>
        <v>#N/A</v>
      </c>
    </row>
    <row r="476" spans="1:10" x14ac:dyDescent="0.25">
      <c r="A476" s="7">
        <v>1999003292</v>
      </c>
      <c r="B476" s="11" t="s">
        <v>1069</v>
      </c>
      <c r="C476" s="9" t="s">
        <v>1070</v>
      </c>
      <c r="D476" s="7" t="s">
        <v>352</v>
      </c>
      <c r="E476" s="9" t="s">
        <v>156</v>
      </c>
      <c r="F476" s="12">
        <v>0</v>
      </c>
      <c r="G476" t="e">
        <f>VLOOKUP(A476,planos!$C$1:$F$1040,3,)</f>
        <v>#N/A</v>
      </c>
      <c r="H476" t="e">
        <f>VLOOKUP(A476,planos!$C$1:$F$1040,4,)</f>
        <v>#N/A</v>
      </c>
      <c r="I476" t="str">
        <f>VLOOKUP(E476,segmentação!$A$1:$M$261,12,)</f>
        <v>S2</v>
      </c>
      <c r="J476" t="e">
        <f>VLOOKUP(A476,'Bcos e Seg'!$C$1:$AC$262,11,)</f>
        <v>#N/A</v>
      </c>
    </row>
    <row r="477" spans="1:10" x14ac:dyDescent="0.25">
      <c r="A477" s="7">
        <v>1999003683</v>
      </c>
      <c r="B477" s="11" t="s">
        <v>1071</v>
      </c>
      <c r="C477" s="9" t="s">
        <v>1072</v>
      </c>
      <c r="D477" s="7" t="s">
        <v>297</v>
      </c>
      <c r="E477" s="9" t="s">
        <v>158</v>
      </c>
      <c r="F477" s="12">
        <v>213</v>
      </c>
      <c r="G477" t="str">
        <f>VLOOKUP(A477,planos!$C$1:$F$1040,3,)</f>
        <v>ATIVO - EM FUNCIONAMENTO</v>
      </c>
      <c r="H477" t="str">
        <f>VLOOKUP(A477,planos!$C$1:$F$1040,4,)</f>
        <v>LC109</v>
      </c>
      <c r="I477" t="str">
        <f>VLOOKUP(E477,segmentação!$A$1:$M$261,12,)</f>
        <v>S2</v>
      </c>
      <c r="J477" t="e">
        <f>VLOOKUP(A477,'Bcos e Seg'!$C$1:$AC$262,11,)</f>
        <v>#N/A</v>
      </c>
    </row>
    <row r="478" spans="1:10" x14ac:dyDescent="0.25">
      <c r="A478" s="7">
        <v>1999003756</v>
      </c>
      <c r="B478" s="11" t="s">
        <v>1073</v>
      </c>
      <c r="C478" s="9" t="s">
        <v>1074</v>
      </c>
      <c r="D478" s="7" t="s">
        <v>352</v>
      </c>
      <c r="E478" s="9" t="s">
        <v>32</v>
      </c>
      <c r="F478" s="10">
        <v>2880</v>
      </c>
      <c r="G478" t="str">
        <f>VLOOKUP(A478,planos!$C$1:$F$1040,3,)</f>
        <v>ATIVO - EM FUNCIONAMENTO</v>
      </c>
      <c r="H478" t="str">
        <f>VLOOKUP(A478,planos!$C$1:$F$1040,4,)</f>
        <v>LC109</v>
      </c>
      <c r="I478" t="str">
        <f>VLOOKUP(E478,segmentação!$A$1:$M$261,12,)</f>
        <v>S2</v>
      </c>
      <c r="J478" t="e">
        <f>VLOOKUP(A478,'Bcos e Seg'!$C$1:$AC$262,11,)</f>
        <v>#N/A</v>
      </c>
    </row>
    <row r="479" spans="1:10" x14ac:dyDescent="0.25">
      <c r="A479" s="7">
        <v>1999003829</v>
      </c>
      <c r="B479" s="11" t="s">
        <v>1075</v>
      </c>
      <c r="C479" s="9" t="s">
        <v>1076</v>
      </c>
      <c r="D479" s="7" t="s">
        <v>352</v>
      </c>
      <c r="E479" s="9" t="s">
        <v>158</v>
      </c>
      <c r="F479" s="12">
        <v>235</v>
      </c>
      <c r="G479" t="str">
        <f>VLOOKUP(A479,planos!$C$1:$F$1040,3,)</f>
        <v>ATIVO - EM FUNCIONAMENTO</v>
      </c>
      <c r="H479" t="str">
        <f>VLOOKUP(A479,planos!$C$1:$F$1040,4,)</f>
        <v>LC109</v>
      </c>
      <c r="I479" t="str">
        <f>VLOOKUP(E479,segmentação!$A$1:$M$261,12,)</f>
        <v>S2</v>
      </c>
      <c r="J479" t="e">
        <f>VLOOKUP(A479,'Bcos e Seg'!$C$1:$AC$262,11,)</f>
        <v>#N/A</v>
      </c>
    </row>
    <row r="480" spans="1:10" x14ac:dyDescent="0.25">
      <c r="A480" s="7">
        <v>1999003918</v>
      </c>
      <c r="B480" s="11" t="s">
        <v>847</v>
      </c>
      <c r="C480" s="9" t="s">
        <v>945</v>
      </c>
      <c r="D480" s="7" t="s">
        <v>352</v>
      </c>
      <c r="E480" s="9" t="s">
        <v>230</v>
      </c>
      <c r="F480" s="10">
        <v>2633</v>
      </c>
      <c r="G480" t="str">
        <f>VLOOKUP(A480,planos!$C$1:$F$1040,3,)</f>
        <v>ATIVO - EM FUNCIONAMENTO</v>
      </c>
      <c r="H480" t="str">
        <f>VLOOKUP(A480,planos!$C$1:$F$1040,4,)</f>
        <v>LC109</v>
      </c>
      <c r="I480" t="str">
        <f>VLOOKUP(E480,segmentação!$A$1:$M$261,12,)</f>
        <v>S4</v>
      </c>
      <c r="J480" t="e">
        <f>VLOOKUP(A480,'Bcos e Seg'!$C$1:$AC$262,11,)</f>
        <v>#N/A</v>
      </c>
    </row>
    <row r="481" spans="1:10" x14ac:dyDescent="0.25">
      <c r="A481" s="7">
        <v>1999004019</v>
      </c>
      <c r="B481" s="11" t="s">
        <v>885</v>
      </c>
      <c r="C481" s="9" t="s">
        <v>886</v>
      </c>
      <c r="D481" s="7" t="s">
        <v>297</v>
      </c>
      <c r="E481" s="9" t="s">
        <v>221</v>
      </c>
      <c r="F481" s="10">
        <v>10277</v>
      </c>
      <c r="G481" t="str">
        <f>VLOOKUP(A481,planos!$C$1:$F$1040,3,)</f>
        <v>ATIVO - EM FUNCIONAMENTO</v>
      </c>
      <c r="H481" t="str">
        <f>VLOOKUP(A481,planos!$C$1:$F$1040,4,)</f>
        <v>LC109</v>
      </c>
      <c r="I481" t="str">
        <f>VLOOKUP(E481,segmentação!$A$1:$M$261,12,)</f>
        <v>S3</v>
      </c>
      <c r="J481" t="e">
        <f>VLOOKUP(A481,'Bcos e Seg'!$C$1:$AC$262,11,)</f>
        <v>#N/A</v>
      </c>
    </row>
    <row r="482" spans="1:10" x14ac:dyDescent="0.25">
      <c r="A482" s="7">
        <v>1999004183</v>
      </c>
      <c r="B482" s="11" t="s">
        <v>1077</v>
      </c>
      <c r="C482" s="9" t="s">
        <v>1078</v>
      </c>
      <c r="D482" s="7" t="s">
        <v>352</v>
      </c>
      <c r="E482" s="9" t="s">
        <v>46</v>
      </c>
      <c r="F482" s="12">
        <v>643</v>
      </c>
      <c r="G482" t="str">
        <f>VLOOKUP(A482,planos!$C$1:$F$1040,3,)</f>
        <v>ATIVO - EM FUNCIONAMENTO</v>
      </c>
      <c r="H482" t="str">
        <f>VLOOKUP(A482,planos!$C$1:$F$1040,4,)</f>
        <v>LC109</v>
      </c>
      <c r="I482" t="e">
        <f>VLOOKUP(E482,segmentação!$A$1:$M$261,12,)</f>
        <v>#N/A</v>
      </c>
      <c r="J482" t="str">
        <f>VLOOKUP(A482,'Bcos e Seg'!$C$1:$AC$262,11,)</f>
        <v>BANCO BRADESCO SA</v>
      </c>
    </row>
    <row r="483" spans="1:10" x14ac:dyDescent="0.25">
      <c r="A483" s="7">
        <v>1999004256</v>
      </c>
      <c r="B483" s="11" t="s">
        <v>1079</v>
      </c>
      <c r="C483" s="9" t="s">
        <v>1080</v>
      </c>
      <c r="D483" s="7" t="s">
        <v>352</v>
      </c>
      <c r="E483" s="9" t="s">
        <v>231</v>
      </c>
      <c r="F483" s="10">
        <v>31749</v>
      </c>
      <c r="G483" t="str">
        <f>VLOOKUP(A483,planos!$C$1:$F$1040,3,)</f>
        <v>ATIVO - EM FUNCIONAMENTO</v>
      </c>
      <c r="H483" t="str">
        <f>VLOOKUP(A483,planos!$C$1:$F$1040,4,)</f>
        <v>LC108/109</v>
      </c>
      <c r="I483" t="str">
        <f>VLOOKUP(E483,segmentação!$A$1:$M$261,12,)</f>
        <v>S2</v>
      </c>
      <c r="J483" t="e">
        <f>VLOOKUP(A483,'Bcos e Seg'!$C$1:$AC$262,11,)</f>
        <v>#N/A</v>
      </c>
    </row>
    <row r="484" spans="1:10" x14ac:dyDescent="0.25">
      <c r="A484" s="7">
        <v>1999004418</v>
      </c>
      <c r="B484" s="11" t="s">
        <v>1081</v>
      </c>
      <c r="C484" s="9" t="s">
        <v>1082</v>
      </c>
      <c r="D484" s="7" t="s">
        <v>297</v>
      </c>
      <c r="E484" s="9" t="s">
        <v>207</v>
      </c>
      <c r="F484" s="12">
        <v>355</v>
      </c>
      <c r="G484" t="str">
        <f>VLOOKUP(A484,planos!$C$1:$F$1040,3,)</f>
        <v>ATIVO - EM INCORPORAÇÃO / INCORPORADO</v>
      </c>
      <c r="H484" t="str">
        <f>VLOOKUP(A484,planos!$C$1:$F$1040,4,)</f>
        <v>LC109</v>
      </c>
      <c r="I484" t="str">
        <f>VLOOKUP(E484,segmentação!$A$1:$M$261,12,)</f>
        <v>S3</v>
      </c>
      <c r="J484" t="e">
        <f>VLOOKUP(A484,'Bcos e Seg'!$C$1:$AC$262,11,)</f>
        <v>#N/A</v>
      </c>
    </row>
    <row r="485" spans="1:10" x14ac:dyDescent="0.25">
      <c r="A485" s="7">
        <v>1999004574</v>
      </c>
      <c r="B485" s="11" t="s">
        <v>1083</v>
      </c>
      <c r="C485" s="9" t="s">
        <v>1084</v>
      </c>
      <c r="D485" s="7" t="s">
        <v>297</v>
      </c>
      <c r="E485" s="9" t="s">
        <v>207</v>
      </c>
      <c r="F485" s="12">
        <v>56</v>
      </c>
      <c r="G485" t="str">
        <f>VLOOKUP(A485,planos!$C$1:$F$1040,3,)</f>
        <v>ATIVO - EM INCORPORAÇÃO / INCORPORADO</v>
      </c>
      <c r="H485" t="str">
        <f>VLOOKUP(A485,planos!$C$1:$F$1040,4,)</f>
        <v>LC109</v>
      </c>
      <c r="I485" t="str">
        <f>VLOOKUP(E485,segmentação!$A$1:$M$261,12,)</f>
        <v>S3</v>
      </c>
      <c r="J485" t="e">
        <f>VLOOKUP(A485,'Bcos e Seg'!$C$1:$AC$262,11,)</f>
        <v>#N/A</v>
      </c>
    </row>
    <row r="486" spans="1:10" x14ac:dyDescent="0.25">
      <c r="A486" s="7">
        <v>1999004647</v>
      </c>
      <c r="B486" s="11" t="s">
        <v>1085</v>
      </c>
      <c r="C486" s="9" t="s">
        <v>1086</v>
      </c>
      <c r="D486" s="7" t="s">
        <v>297</v>
      </c>
      <c r="E486" s="9" t="s">
        <v>207</v>
      </c>
      <c r="F486" s="12">
        <v>45</v>
      </c>
      <c r="G486" t="str">
        <f>VLOOKUP(A486,planos!$C$1:$F$1040,3,)</f>
        <v>ATIVO - EM FUNCIONAMENTO</v>
      </c>
      <c r="H486" t="str">
        <f>VLOOKUP(A486,planos!$C$1:$F$1040,4,)</f>
        <v>LC109</v>
      </c>
      <c r="I486" t="str">
        <f>VLOOKUP(E486,segmentação!$A$1:$M$261,12,)</f>
        <v>S3</v>
      </c>
      <c r="J486" t="e">
        <f>VLOOKUP(A486,'Bcos e Seg'!$C$1:$AC$262,11,)</f>
        <v>#N/A</v>
      </c>
    </row>
    <row r="487" spans="1:10" x14ac:dyDescent="0.25">
      <c r="A487" s="7">
        <v>1999004711</v>
      </c>
      <c r="B487" s="11" t="s">
        <v>1087</v>
      </c>
      <c r="C487" s="9" t="s">
        <v>1088</v>
      </c>
      <c r="D487" s="7" t="s">
        <v>297</v>
      </c>
      <c r="E487" s="9" t="s">
        <v>207</v>
      </c>
      <c r="F487" s="10">
        <v>2609</v>
      </c>
      <c r="G487" t="str">
        <f>VLOOKUP(A487,planos!$C$1:$F$1040,3,)</f>
        <v>ATIVO - EM INCORPORAÇÃO / INCORPORADO</v>
      </c>
      <c r="H487" t="str">
        <f>VLOOKUP(A487,planos!$C$1:$F$1040,4,)</f>
        <v>LC109</v>
      </c>
      <c r="I487" t="str">
        <f>VLOOKUP(E487,segmentação!$A$1:$M$261,12,)</f>
        <v>S3</v>
      </c>
      <c r="J487" t="e">
        <f>VLOOKUP(A487,'Bcos e Seg'!$C$1:$AC$262,11,)</f>
        <v>#N/A</v>
      </c>
    </row>
    <row r="488" spans="1:10" x14ac:dyDescent="0.25">
      <c r="A488" s="7">
        <v>1999004892</v>
      </c>
      <c r="B488" s="11" t="s">
        <v>1089</v>
      </c>
      <c r="C488" s="9" t="s">
        <v>1090</v>
      </c>
      <c r="D488" s="7" t="s">
        <v>297</v>
      </c>
      <c r="E488" s="9" t="s">
        <v>207</v>
      </c>
      <c r="F488" s="10">
        <v>4053</v>
      </c>
      <c r="G488" t="str">
        <f>VLOOKUP(A488,planos!$C$1:$F$1040,3,)</f>
        <v>ATIVO - EM INCORPORAÇÃO / INCORPORADOR</v>
      </c>
      <c r="H488" t="str">
        <f>VLOOKUP(A488,planos!$C$1:$F$1040,4,)</f>
        <v>LC109</v>
      </c>
      <c r="I488" t="str">
        <f>VLOOKUP(E488,segmentação!$A$1:$M$261,12,)</f>
        <v>S3</v>
      </c>
      <c r="J488" t="e">
        <f>VLOOKUP(A488,'Bcos e Seg'!$C$1:$AC$262,11,)</f>
        <v>#N/A</v>
      </c>
    </row>
    <row r="489" spans="1:10" x14ac:dyDescent="0.25">
      <c r="A489" s="7">
        <v>1999004965</v>
      </c>
      <c r="B489" s="11" t="s">
        <v>1091</v>
      </c>
      <c r="C489" s="9" t="s">
        <v>178</v>
      </c>
      <c r="D489" s="7" t="s">
        <v>352</v>
      </c>
      <c r="E489" s="9" t="s">
        <v>178</v>
      </c>
      <c r="F489" s="10">
        <v>3399</v>
      </c>
      <c r="G489" t="str">
        <f>VLOOKUP(A489,planos!$C$1:$F$1040,3,)</f>
        <v>ATIVO - EM FUNCIONAMENTO</v>
      </c>
      <c r="H489" t="str">
        <f>VLOOKUP(A489,planos!$C$1:$F$1040,4,)</f>
        <v>LC109</v>
      </c>
      <c r="I489" t="str">
        <f>VLOOKUP(E489,segmentação!$A$1:$M$261,12,)</f>
        <v>S4</v>
      </c>
      <c r="J489" t="e">
        <f>VLOOKUP(A489,'Bcos e Seg'!$C$1:$AC$262,11,)</f>
        <v>#N/A</v>
      </c>
    </row>
    <row r="490" spans="1:10" x14ac:dyDescent="0.25">
      <c r="A490" s="7">
        <v>1999005074</v>
      </c>
      <c r="B490" s="11" t="s">
        <v>1092</v>
      </c>
      <c r="C490" s="9" t="s">
        <v>1093</v>
      </c>
      <c r="D490" s="7" t="s">
        <v>352</v>
      </c>
      <c r="E490" s="9" t="s">
        <v>20</v>
      </c>
      <c r="F490" s="12">
        <v>81</v>
      </c>
      <c r="G490" t="str">
        <f>VLOOKUP(A490,planos!$C$1:$F$1040,3,)</f>
        <v>ATIVO - EM TRANSFERÊNCIA DE GERENCIAMENTO</v>
      </c>
      <c r="H490" t="str">
        <f>VLOOKUP(A490,planos!$C$1:$F$1040,4,)</f>
        <v>LC109</v>
      </c>
      <c r="I490" t="str">
        <f>VLOOKUP(E490,segmentação!$A$1:$M$261,12,)</f>
        <v>S4</v>
      </c>
      <c r="J490" t="e">
        <f>VLOOKUP(A490,'Bcos e Seg'!$C$1:$AC$262,11,)</f>
        <v>#N/A</v>
      </c>
    </row>
    <row r="491" spans="1:10" x14ac:dyDescent="0.25">
      <c r="A491" s="7">
        <v>1999005074</v>
      </c>
      <c r="B491" s="11" t="s">
        <v>1092</v>
      </c>
      <c r="C491" s="9" t="s">
        <v>1093</v>
      </c>
      <c r="D491" s="7" t="s">
        <v>352</v>
      </c>
      <c r="E491" s="9" t="s">
        <v>156</v>
      </c>
      <c r="F491" s="10">
        <v>3838</v>
      </c>
      <c r="G491" t="str">
        <f>VLOOKUP(A491,planos!$C$1:$F$1040,3,)</f>
        <v>ATIVO - EM TRANSFERÊNCIA DE GERENCIAMENTO</v>
      </c>
      <c r="H491" t="str">
        <f>VLOOKUP(A491,planos!$C$1:$F$1040,4,)</f>
        <v>LC109</v>
      </c>
      <c r="I491" t="str">
        <f>VLOOKUP(E491,segmentação!$A$1:$M$261,12,)</f>
        <v>S2</v>
      </c>
      <c r="J491" t="e">
        <f>VLOOKUP(A491,'Bcos e Seg'!$C$1:$AC$262,11,)</f>
        <v>#N/A</v>
      </c>
    </row>
    <row r="492" spans="1:10" x14ac:dyDescent="0.25">
      <c r="A492" s="7">
        <v>1999005147</v>
      </c>
      <c r="B492" s="11" t="s">
        <v>1094</v>
      </c>
      <c r="C492" s="9" t="s">
        <v>821</v>
      </c>
      <c r="D492" s="7" t="s">
        <v>352</v>
      </c>
      <c r="E492" s="9" t="s">
        <v>88</v>
      </c>
      <c r="F492" s="10">
        <v>2764</v>
      </c>
      <c r="G492" t="str">
        <f>VLOOKUP(A492,planos!$C$1:$F$1040,3,)</f>
        <v>ATIVO - EM FUNCIONAMENTO</v>
      </c>
      <c r="H492" t="str">
        <f>VLOOKUP(A492,planos!$C$1:$F$1040,4,)</f>
        <v>LC108/109</v>
      </c>
      <c r="I492" t="str">
        <f>VLOOKUP(E492,segmentação!$A$1:$M$261,12,)</f>
        <v>S4</v>
      </c>
      <c r="J492" t="e">
        <f>VLOOKUP(A492,'Bcos e Seg'!$C$1:$AC$262,11,)</f>
        <v>#N/A</v>
      </c>
    </row>
    <row r="493" spans="1:10" x14ac:dyDescent="0.25">
      <c r="A493" s="7">
        <v>1999005211</v>
      </c>
      <c r="B493" s="11" t="s">
        <v>1095</v>
      </c>
      <c r="C493" s="9" t="s">
        <v>1096</v>
      </c>
      <c r="D493" s="7" t="s">
        <v>352</v>
      </c>
      <c r="E493" s="9" t="s">
        <v>269</v>
      </c>
      <c r="F493" s="10">
        <v>320429</v>
      </c>
      <c r="G493" t="str">
        <f>VLOOKUP(A493,planos!$C$1:$F$1040,3,)</f>
        <v>ATIVO - EM FUNCIONAMENTO</v>
      </c>
      <c r="H493" t="str">
        <f>VLOOKUP(A493,planos!$C$1:$F$1040,4,)</f>
        <v>LC109</v>
      </c>
      <c r="I493" t="str">
        <f>VLOOKUP(E493,segmentação!$A$1:$M$261,12,)</f>
        <v>S1</v>
      </c>
      <c r="J493" t="e">
        <f>VLOOKUP(A493,'Bcos e Seg'!$C$1:$AC$262,11,)</f>
        <v>#N/A</v>
      </c>
    </row>
    <row r="494" spans="1:10" x14ac:dyDescent="0.25">
      <c r="A494" s="7">
        <v>1999005392</v>
      </c>
      <c r="B494" s="11" t="s">
        <v>1097</v>
      </c>
      <c r="C494" s="9" t="s">
        <v>1098</v>
      </c>
      <c r="D494" s="7" t="s">
        <v>297</v>
      </c>
      <c r="E494" s="9" t="s">
        <v>207</v>
      </c>
      <c r="F494" s="10">
        <v>1086</v>
      </c>
      <c r="G494" t="str">
        <f>VLOOKUP(A494,planos!$C$1:$F$1040,3,)</f>
        <v>ATIVO - EM FUNCIONAMENTO</v>
      </c>
      <c r="H494" t="str">
        <f>VLOOKUP(A494,planos!$C$1:$F$1040,4,)</f>
        <v>LC109</v>
      </c>
      <c r="I494" t="str">
        <f>VLOOKUP(E494,segmentação!$A$1:$M$261,12,)</f>
        <v>S3</v>
      </c>
      <c r="J494" t="e">
        <f>VLOOKUP(A494,'Bcos e Seg'!$C$1:$AC$262,11,)</f>
        <v>#N/A</v>
      </c>
    </row>
    <row r="495" spans="1:10" x14ac:dyDescent="0.25">
      <c r="A495" s="7">
        <v>1999005465</v>
      </c>
      <c r="B495" s="11" t="s">
        <v>1099</v>
      </c>
      <c r="C495" s="9" t="s">
        <v>1100</v>
      </c>
      <c r="D495" s="7" t="s">
        <v>297</v>
      </c>
      <c r="E495" s="9" t="s">
        <v>207</v>
      </c>
      <c r="F495" s="10">
        <v>2396</v>
      </c>
      <c r="G495" t="str">
        <f>VLOOKUP(A495,planos!$C$1:$F$1040,3,)</f>
        <v>ATIVO - EM FUNCIONAMENTO</v>
      </c>
      <c r="H495" t="str">
        <f>VLOOKUP(A495,planos!$C$1:$F$1040,4,)</f>
        <v>LC109</v>
      </c>
      <c r="I495" t="str">
        <f>VLOOKUP(E495,segmentação!$A$1:$M$261,12,)</f>
        <v>S3</v>
      </c>
      <c r="J495" t="e">
        <f>VLOOKUP(A495,'Bcos e Seg'!$C$1:$AC$262,11,)</f>
        <v>#N/A</v>
      </c>
    </row>
    <row r="496" spans="1:10" x14ac:dyDescent="0.25">
      <c r="A496" s="7">
        <v>1999005538</v>
      </c>
      <c r="B496" s="11" t="s">
        <v>1101</v>
      </c>
      <c r="C496" s="9" t="s">
        <v>1102</v>
      </c>
      <c r="D496" s="7" t="s">
        <v>352</v>
      </c>
      <c r="E496" s="9" t="s">
        <v>153</v>
      </c>
      <c r="F496" s="12">
        <v>0</v>
      </c>
      <c r="G496" t="e">
        <f>VLOOKUP(A496,planos!$C$1:$F$1040,3,)</f>
        <v>#N/A</v>
      </c>
      <c r="H496" t="e">
        <f>VLOOKUP(A496,planos!$C$1:$F$1040,4,)</f>
        <v>#N/A</v>
      </c>
      <c r="I496" t="str">
        <f>VLOOKUP(E496,segmentação!$A$1:$M$261,12,)</f>
        <v>S2</v>
      </c>
      <c r="J496" t="e">
        <f>VLOOKUP(A496,'Bcos e Seg'!$C$1:$AC$262,11,)</f>
        <v>#N/A</v>
      </c>
    </row>
    <row r="497" spans="1:10" x14ac:dyDescent="0.25">
      <c r="A497" s="7">
        <v>2000000118</v>
      </c>
      <c r="B497" s="11" t="s">
        <v>1103</v>
      </c>
      <c r="C497" s="9" t="s">
        <v>1104</v>
      </c>
      <c r="D497" s="7" t="s">
        <v>286</v>
      </c>
      <c r="E497" s="9" t="s">
        <v>127</v>
      </c>
      <c r="F497" s="12">
        <v>2</v>
      </c>
      <c r="G497" t="str">
        <f>VLOOKUP(A497,planos!$C$1:$F$1040,3,)</f>
        <v>ATIVO - EM EXTINÇÃO</v>
      </c>
      <c r="H497" t="str">
        <f>VLOOKUP(A497,planos!$C$1:$F$1040,4,)</f>
        <v>LC109</v>
      </c>
      <c r="I497" t="str">
        <f>VLOOKUP(E497,segmentação!$A$1:$M$261,12,)</f>
        <v>S2</v>
      </c>
      <c r="J497" t="e">
        <f>VLOOKUP(A497,'Bcos e Seg'!$C$1:$AC$262,11,)</f>
        <v>#N/A</v>
      </c>
    </row>
    <row r="498" spans="1:10" x14ac:dyDescent="0.25">
      <c r="A498" s="7">
        <v>2000000411</v>
      </c>
      <c r="B498" s="11" t="s">
        <v>1105</v>
      </c>
      <c r="C498" s="9" t="s">
        <v>1106</v>
      </c>
      <c r="D498" s="7" t="s">
        <v>352</v>
      </c>
      <c r="E498" s="9" t="s">
        <v>82</v>
      </c>
      <c r="F498" s="12">
        <v>107</v>
      </c>
      <c r="G498" t="str">
        <f>VLOOKUP(A498,planos!$C$1:$F$1040,3,)</f>
        <v>ATIVO - EM FUNCIONAMENTO</v>
      </c>
      <c r="H498" t="str">
        <f>VLOOKUP(A498,planos!$C$1:$F$1040,4,)</f>
        <v>LC109</v>
      </c>
      <c r="I498" t="str">
        <f>VLOOKUP(E498,segmentação!$A$1:$M$261,12,)</f>
        <v>S3</v>
      </c>
      <c r="J498" t="e">
        <f>VLOOKUP(A498,'Bcos e Seg'!$C$1:$AC$262,11,)</f>
        <v>#N/A</v>
      </c>
    </row>
    <row r="499" spans="1:10" x14ac:dyDescent="0.25">
      <c r="A499" s="7">
        <v>2000000819</v>
      </c>
      <c r="B499" s="11" t="s">
        <v>1107</v>
      </c>
      <c r="C499" s="9" t="s">
        <v>1108</v>
      </c>
      <c r="D499" s="7" t="s">
        <v>286</v>
      </c>
      <c r="E499" s="9" t="s">
        <v>252</v>
      </c>
      <c r="F499" s="12">
        <v>56</v>
      </c>
      <c r="G499" t="str">
        <f>VLOOKUP(A499,planos!$C$1:$F$1040,3,)</f>
        <v>ATIVO - EM EXTINÇÃO</v>
      </c>
      <c r="H499" t="str">
        <f>VLOOKUP(A499,planos!$C$1:$F$1040,4,)</f>
        <v>LC109</v>
      </c>
      <c r="I499" t="str">
        <f>VLOOKUP(E499,segmentação!$A$1:$M$261,12,)</f>
        <v>S2</v>
      </c>
      <c r="J499" t="e">
        <f>VLOOKUP(A499,'Bcos e Seg'!$C$1:$AC$262,11,)</f>
        <v>#N/A</v>
      </c>
    </row>
    <row r="500" spans="1:10" x14ac:dyDescent="0.25">
      <c r="A500" s="7">
        <v>2000000983</v>
      </c>
      <c r="B500" s="11" t="s">
        <v>1109</v>
      </c>
      <c r="C500" s="9" t="s">
        <v>1110</v>
      </c>
      <c r="D500" s="7" t="s">
        <v>286</v>
      </c>
      <c r="E500" s="9" t="s">
        <v>252</v>
      </c>
      <c r="F500" s="12">
        <v>12</v>
      </c>
      <c r="G500" t="str">
        <f>VLOOKUP(A500,planos!$C$1:$F$1040,3,)</f>
        <v>ATIVO - EM EXTINÇÃO</v>
      </c>
      <c r="H500" t="str">
        <f>VLOOKUP(A500,planos!$C$1:$F$1040,4,)</f>
        <v>LC109</v>
      </c>
      <c r="I500" t="str">
        <f>VLOOKUP(E500,segmentação!$A$1:$M$261,12,)</f>
        <v>S2</v>
      </c>
      <c r="J500" t="e">
        <f>VLOOKUP(A500,'Bcos e Seg'!$C$1:$AC$262,11,)</f>
        <v>#N/A</v>
      </c>
    </row>
    <row r="501" spans="1:10" x14ac:dyDescent="0.25">
      <c r="A501" s="7">
        <v>2000001092</v>
      </c>
      <c r="B501" s="11" t="s">
        <v>1111</v>
      </c>
      <c r="C501" s="9" t="s">
        <v>1112</v>
      </c>
      <c r="D501" s="7" t="s">
        <v>286</v>
      </c>
      <c r="E501" s="9" t="s">
        <v>127</v>
      </c>
      <c r="F501" s="12">
        <v>27</v>
      </c>
      <c r="G501" t="str">
        <f>VLOOKUP(A501,planos!$C$1:$F$1040,3,)</f>
        <v>ATIVO - EM EXTINÇÃO</v>
      </c>
      <c r="H501" t="str">
        <f>VLOOKUP(A501,planos!$C$1:$F$1040,4,)</f>
        <v>LC109</v>
      </c>
      <c r="I501" t="str">
        <f>VLOOKUP(E501,segmentação!$A$1:$M$261,12,)</f>
        <v>S2</v>
      </c>
      <c r="J501" t="e">
        <f>VLOOKUP(A501,'Bcos e Seg'!$C$1:$AC$262,11,)</f>
        <v>#N/A</v>
      </c>
    </row>
    <row r="502" spans="1:10" x14ac:dyDescent="0.25">
      <c r="A502" s="7">
        <v>2000001238</v>
      </c>
      <c r="B502" s="11" t="s">
        <v>1113</v>
      </c>
      <c r="C502" s="9" t="s">
        <v>1114</v>
      </c>
      <c r="D502" s="7" t="s">
        <v>286</v>
      </c>
      <c r="E502" s="9" t="s">
        <v>127</v>
      </c>
      <c r="F502" s="12">
        <v>70</v>
      </c>
      <c r="G502" t="str">
        <f>VLOOKUP(A502,planos!$C$1:$F$1040,3,)</f>
        <v>ATIVO - EM EXTINÇÃO</v>
      </c>
      <c r="H502" t="str">
        <f>VLOOKUP(A502,planos!$C$1:$F$1040,4,)</f>
        <v>LC109</v>
      </c>
      <c r="I502" t="str">
        <f>VLOOKUP(E502,segmentação!$A$1:$M$261,12,)</f>
        <v>S2</v>
      </c>
      <c r="J502" t="e">
        <f>VLOOKUP(A502,'Bcos e Seg'!$C$1:$AC$262,11,)</f>
        <v>#N/A</v>
      </c>
    </row>
    <row r="503" spans="1:10" x14ac:dyDescent="0.25">
      <c r="A503" s="7">
        <v>2000001319</v>
      </c>
      <c r="B503" s="11" t="s">
        <v>1115</v>
      </c>
      <c r="C503" s="9" t="s">
        <v>1116</v>
      </c>
      <c r="D503" s="7" t="s">
        <v>286</v>
      </c>
      <c r="E503" s="9" t="s">
        <v>94</v>
      </c>
      <c r="F503" s="12">
        <v>186</v>
      </c>
      <c r="G503" t="str">
        <f>VLOOKUP(A503,planos!$C$1:$F$1040,3,)</f>
        <v>ATIVO - EM EXTINÇÃO</v>
      </c>
      <c r="H503" t="str">
        <f>VLOOKUP(A503,planos!$C$1:$F$1040,4,)</f>
        <v>LC109</v>
      </c>
      <c r="I503" t="str">
        <f>VLOOKUP(E503,segmentação!$A$1:$M$261,12,)</f>
        <v>S2</v>
      </c>
      <c r="J503" t="e">
        <f>VLOOKUP(A503,'Bcos e Seg'!$C$1:$AC$262,11,)</f>
        <v>#N/A</v>
      </c>
    </row>
    <row r="504" spans="1:10" x14ac:dyDescent="0.25">
      <c r="A504" s="7">
        <v>2000001556</v>
      </c>
      <c r="B504" s="11" t="s">
        <v>1117</v>
      </c>
      <c r="C504" s="9" t="s">
        <v>1118</v>
      </c>
      <c r="D504" s="7" t="s">
        <v>286</v>
      </c>
      <c r="E504" s="9" t="s">
        <v>94</v>
      </c>
      <c r="F504" s="10">
        <v>4068</v>
      </c>
      <c r="G504" t="str">
        <f>VLOOKUP(A504,planos!$C$1:$F$1040,3,)</f>
        <v>ATIVO - EM EXTINÇÃO</v>
      </c>
      <c r="H504" t="str">
        <f>VLOOKUP(A504,planos!$C$1:$F$1040,4,)</f>
        <v>LC109</v>
      </c>
      <c r="I504" t="str">
        <f>VLOOKUP(E504,segmentação!$A$1:$M$261,12,)</f>
        <v>S2</v>
      </c>
      <c r="J504" t="e">
        <f>VLOOKUP(A504,'Bcos e Seg'!$C$1:$AC$262,11,)</f>
        <v>#N/A</v>
      </c>
    </row>
    <row r="505" spans="1:10" x14ac:dyDescent="0.25">
      <c r="A505" s="7">
        <v>2000001718</v>
      </c>
      <c r="B505" s="11" t="s">
        <v>1119</v>
      </c>
      <c r="C505" s="9" t="s">
        <v>1120</v>
      </c>
      <c r="D505" s="7" t="s">
        <v>286</v>
      </c>
      <c r="E505" s="9" t="s">
        <v>274</v>
      </c>
      <c r="F505" s="10">
        <v>1681</v>
      </c>
      <c r="G505" t="str">
        <f>VLOOKUP(A505,planos!$C$1:$F$1040,3,)</f>
        <v>ATIVO - EM EXTINÇÃO</v>
      </c>
      <c r="H505" t="str">
        <f>VLOOKUP(A505,planos!$C$1:$F$1040,4,)</f>
        <v>LC109</v>
      </c>
      <c r="I505" t="str">
        <f>VLOOKUP(E505,segmentação!$A$1:$M$261,12,)</f>
        <v>S2</v>
      </c>
      <c r="J505" t="e">
        <f>VLOOKUP(A505,'Bcos e Seg'!$C$1:$AC$262,11,)</f>
        <v>#N/A</v>
      </c>
    </row>
    <row r="506" spans="1:10" x14ac:dyDescent="0.25">
      <c r="A506" s="7">
        <v>2000001947</v>
      </c>
      <c r="B506" s="11" t="s">
        <v>1121</v>
      </c>
      <c r="C506" s="9" t="s">
        <v>1122</v>
      </c>
      <c r="D506" s="7" t="s">
        <v>286</v>
      </c>
      <c r="E506" s="9" t="s">
        <v>252</v>
      </c>
      <c r="F506" s="12">
        <v>231</v>
      </c>
      <c r="G506" t="str">
        <f>VLOOKUP(A506,planos!$C$1:$F$1040,3,)</f>
        <v>ATIVO - EM EXTINÇÃO</v>
      </c>
      <c r="H506" t="str">
        <f>VLOOKUP(A506,planos!$C$1:$F$1040,4,)</f>
        <v>LC109</v>
      </c>
      <c r="I506" t="str">
        <f>VLOOKUP(E506,segmentação!$A$1:$M$261,12,)</f>
        <v>S2</v>
      </c>
      <c r="J506" t="e">
        <f>VLOOKUP(A506,'Bcos e Seg'!$C$1:$AC$262,11,)</f>
        <v>#N/A</v>
      </c>
    </row>
    <row r="507" spans="1:10" x14ac:dyDescent="0.25">
      <c r="A507" s="7">
        <v>2000002056</v>
      </c>
      <c r="B507" s="11" t="s">
        <v>1123</v>
      </c>
      <c r="C507" s="9" t="s">
        <v>1124</v>
      </c>
      <c r="D507" s="7" t="s">
        <v>286</v>
      </c>
      <c r="E507" s="9" t="s">
        <v>220</v>
      </c>
      <c r="F507" s="12">
        <v>47</v>
      </c>
      <c r="G507" t="str">
        <f>VLOOKUP(A507,planos!$C$1:$F$1040,3,)</f>
        <v>ATIVO - EM EXTINÇÃO</v>
      </c>
      <c r="H507" t="str">
        <f>VLOOKUP(A507,planos!$C$1:$F$1040,4,)</f>
        <v>LC109</v>
      </c>
      <c r="I507" t="str">
        <f>VLOOKUP(E507,segmentação!$A$1:$M$261,12,)</f>
        <v>S4</v>
      </c>
      <c r="J507" t="str">
        <f>VLOOKUP(A507,'Bcos e Seg'!$C$1:$AC$262,11,)</f>
        <v>MARITIMA SEGUROS SA</v>
      </c>
    </row>
    <row r="508" spans="1:10" x14ac:dyDescent="0.25">
      <c r="A508" s="7">
        <v>2000002129</v>
      </c>
      <c r="B508" s="11" t="s">
        <v>847</v>
      </c>
      <c r="C508" s="9" t="s">
        <v>1125</v>
      </c>
      <c r="D508" s="7" t="s">
        <v>286</v>
      </c>
      <c r="E508" s="9" t="s">
        <v>220</v>
      </c>
      <c r="F508" s="12">
        <v>7</v>
      </c>
      <c r="G508" t="str">
        <f>VLOOKUP(A508,planos!$C$1:$F$1040,3,)</f>
        <v>ATIVO - EM EXTINÇÃO</v>
      </c>
      <c r="H508" t="str">
        <f>VLOOKUP(A508,planos!$C$1:$F$1040,4,)</f>
        <v>LC109</v>
      </c>
      <c r="I508" t="str">
        <f>VLOOKUP(E508,segmentação!$A$1:$M$261,12,)</f>
        <v>S4</v>
      </c>
      <c r="J508" t="str">
        <f>VLOOKUP(A508,'Bcos e Seg'!$C$1:$AC$262,11,)</f>
        <v>MARITIMA SEGUROS SA</v>
      </c>
    </row>
    <row r="509" spans="1:10" x14ac:dyDescent="0.25">
      <c r="A509" s="7">
        <v>2000002218</v>
      </c>
      <c r="B509" s="11" t="s">
        <v>1126</v>
      </c>
      <c r="C509" s="9" t="s">
        <v>849</v>
      </c>
      <c r="D509" s="7" t="s">
        <v>352</v>
      </c>
      <c r="E509" s="9" t="s">
        <v>220</v>
      </c>
      <c r="F509" s="12">
        <v>63</v>
      </c>
      <c r="G509" t="str">
        <f>VLOOKUP(A509,planos!$C$1:$F$1040,3,)</f>
        <v>ATIVO - EM FUNCIONAMENTO</v>
      </c>
      <c r="H509" t="str">
        <f>VLOOKUP(A509,planos!$C$1:$F$1040,4,)</f>
        <v>LC109</v>
      </c>
      <c r="I509" t="str">
        <f>VLOOKUP(E509,segmentação!$A$1:$M$261,12,)</f>
        <v>S4</v>
      </c>
      <c r="J509" t="str">
        <f>VLOOKUP(A509,'Bcos e Seg'!$C$1:$AC$262,11,)</f>
        <v>MARITIMA SEGUROS SA</v>
      </c>
    </row>
    <row r="510" spans="1:10" x14ac:dyDescent="0.25">
      <c r="A510" s="7">
        <v>2000002374</v>
      </c>
      <c r="B510" s="11" t="s">
        <v>1127</v>
      </c>
      <c r="C510" s="9" t="s">
        <v>1128</v>
      </c>
      <c r="D510" s="7" t="s">
        <v>286</v>
      </c>
      <c r="E510" s="9" t="s">
        <v>28</v>
      </c>
      <c r="F510" s="10">
        <v>1429</v>
      </c>
      <c r="G510" t="str">
        <f>VLOOKUP(A510,planos!$C$1:$F$1040,3,)</f>
        <v>ATIVO - EM EXTINÇÃO</v>
      </c>
      <c r="H510" t="str">
        <f>VLOOKUP(A510,planos!$C$1:$F$1040,4,)</f>
        <v>LC109</v>
      </c>
      <c r="I510" t="str">
        <f>VLOOKUP(E510,segmentação!$A$1:$M$261,12,)</f>
        <v>S1</v>
      </c>
      <c r="J510" t="str">
        <f>VLOOKUP(A510,'Bcos e Seg'!$C$1:$AC$262,11,)</f>
        <v>BANCO SANTANDER (BRASIL) S.A.</v>
      </c>
    </row>
    <row r="511" spans="1:10" x14ac:dyDescent="0.25">
      <c r="A511" s="7">
        <v>2000002447</v>
      </c>
      <c r="B511" s="11" t="s">
        <v>1129</v>
      </c>
      <c r="C511" s="9" t="s">
        <v>1130</v>
      </c>
      <c r="D511" s="7" t="s">
        <v>297</v>
      </c>
      <c r="E511" s="9" t="s">
        <v>83</v>
      </c>
      <c r="F511" s="10">
        <v>17325</v>
      </c>
      <c r="G511" t="str">
        <f>VLOOKUP(A511,planos!$C$1:$F$1040,3,)</f>
        <v>ATIVO - EM FUNCIONAMENTO</v>
      </c>
      <c r="H511" t="str">
        <f>VLOOKUP(A511,planos!$C$1:$F$1040,4,)</f>
        <v>LC108/109</v>
      </c>
      <c r="I511" t="str">
        <f>VLOOKUP(E511,segmentação!$A$1:$M$261,12,)</f>
        <v>S3</v>
      </c>
      <c r="J511" t="e">
        <f>VLOOKUP(A511,'Bcos e Seg'!$C$1:$AC$262,11,)</f>
        <v>#N/A</v>
      </c>
    </row>
    <row r="512" spans="1:10" x14ac:dyDescent="0.25">
      <c r="A512" s="7">
        <v>2000002511</v>
      </c>
      <c r="B512" s="11" t="s">
        <v>1131</v>
      </c>
      <c r="C512" s="9" t="s">
        <v>1132</v>
      </c>
      <c r="D512" s="7" t="s">
        <v>352</v>
      </c>
      <c r="E512" s="9" t="s">
        <v>232</v>
      </c>
      <c r="F512" s="10">
        <v>2749</v>
      </c>
      <c r="G512" t="str">
        <f>VLOOKUP(A512,planos!$C$1:$F$1040,3,)</f>
        <v>ATIVO - EM FUNCIONAMENTO</v>
      </c>
      <c r="H512" t="str">
        <f>VLOOKUP(A512,planos!$C$1:$F$1040,4,)</f>
        <v>LC108/109</v>
      </c>
      <c r="I512" t="str">
        <f>VLOOKUP(E512,segmentação!$A$1:$M$261,12,)</f>
        <v>S2</v>
      </c>
      <c r="J512" t="str">
        <f>VLOOKUP(A512,'Bcos e Seg'!$C$1:$AC$262,11,)</f>
        <v>BRB</v>
      </c>
    </row>
    <row r="513" spans="1:10" x14ac:dyDescent="0.25">
      <c r="A513" s="7">
        <v>2000002692</v>
      </c>
      <c r="B513" s="11" t="s">
        <v>1133</v>
      </c>
      <c r="C513" s="9" t="s">
        <v>1134</v>
      </c>
      <c r="D513" s="7" t="s">
        <v>352</v>
      </c>
      <c r="E513" s="9" t="s">
        <v>28</v>
      </c>
      <c r="F513" s="10">
        <v>1711</v>
      </c>
      <c r="G513" t="str">
        <f>VLOOKUP(A513,planos!$C$1:$F$1040,3,)</f>
        <v>ATIVO - EM FUNCIONAMENTO</v>
      </c>
      <c r="H513" t="str">
        <f>VLOOKUP(A513,planos!$C$1:$F$1040,4,)</f>
        <v>LC109</v>
      </c>
      <c r="I513" t="str">
        <f>VLOOKUP(E513,segmentação!$A$1:$M$261,12,)</f>
        <v>S1</v>
      </c>
      <c r="J513" t="str">
        <f>VLOOKUP(A513,'Bcos e Seg'!$C$1:$AC$262,11,)</f>
        <v>SANTANDER PARTICIPACOES S.A.</v>
      </c>
    </row>
    <row r="514" spans="1:10" x14ac:dyDescent="0.25">
      <c r="A514" s="7">
        <v>2000002838</v>
      </c>
      <c r="B514" s="11" t="s">
        <v>1135</v>
      </c>
      <c r="C514" s="9" t="s">
        <v>1136</v>
      </c>
      <c r="D514" s="7" t="s">
        <v>352</v>
      </c>
      <c r="E514" s="9" t="s">
        <v>94</v>
      </c>
      <c r="F514" s="10">
        <v>12759</v>
      </c>
      <c r="G514" t="str">
        <f>VLOOKUP(A514,planos!$C$1:$F$1040,3,)</f>
        <v>ATIVO - EM EXTINÇÃO</v>
      </c>
      <c r="H514" t="str">
        <f>VLOOKUP(A514,planos!$C$1:$F$1040,4,)</f>
        <v>LC109</v>
      </c>
      <c r="I514" t="str">
        <f>VLOOKUP(E514,segmentação!$A$1:$M$261,12,)</f>
        <v>S2</v>
      </c>
      <c r="J514" t="e">
        <f>VLOOKUP(A514,'Bcos e Seg'!$C$1:$AC$262,11,)</f>
        <v>#N/A</v>
      </c>
    </row>
    <row r="515" spans="1:10" x14ac:dyDescent="0.25">
      <c r="A515" s="7">
        <v>2000003011</v>
      </c>
      <c r="B515" s="11" t="s">
        <v>1137</v>
      </c>
      <c r="C515" s="9" t="s">
        <v>1138</v>
      </c>
      <c r="D515" s="7" t="s">
        <v>352</v>
      </c>
      <c r="E515" s="9" t="s">
        <v>127</v>
      </c>
      <c r="F515" s="10">
        <v>4652</v>
      </c>
      <c r="G515" t="str">
        <f>VLOOKUP(A515,planos!$C$1:$F$1040,3,)</f>
        <v>ATIVO - EM FUNCIONAMENTO</v>
      </c>
      <c r="H515" t="str">
        <f>VLOOKUP(A515,planos!$C$1:$F$1040,4,)</f>
        <v>LC109</v>
      </c>
      <c r="I515" t="str">
        <f>VLOOKUP(E515,segmentação!$A$1:$M$261,12,)</f>
        <v>S2</v>
      </c>
      <c r="J515" t="e">
        <f>VLOOKUP(A515,'Bcos e Seg'!$C$1:$AC$262,11,)</f>
        <v>#N/A</v>
      </c>
    </row>
    <row r="516" spans="1:10" x14ac:dyDescent="0.25">
      <c r="A516" s="7">
        <v>2000003192</v>
      </c>
      <c r="B516" s="11" t="s">
        <v>1139</v>
      </c>
      <c r="C516" s="9" t="s">
        <v>1140</v>
      </c>
      <c r="D516" s="7" t="s">
        <v>297</v>
      </c>
      <c r="E516" s="9" t="s">
        <v>153</v>
      </c>
      <c r="F516" s="12">
        <v>281</v>
      </c>
      <c r="G516" t="str">
        <f>VLOOKUP(A516,planos!$C$1:$F$1040,3,)</f>
        <v>ATIVO - EM FUNCIONAMENTO</v>
      </c>
      <c r="H516" t="str">
        <f>VLOOKUP(A516,planos!$C$1:$F$1040,4,)</f>
        <v>LC109</v>
      </c>
      <c r="I516" t="str">
        <f>VLOOKUP(E516,segmentação!$A$1:$M$261,12,)</f>
        <v>S2</v>
      </c>
      <c r="J516" t="e">
        <f>VLOOKUP(A516,'Bcos e Seg'!$C$1:$AC$262,11,)</f>
        <v>#N/A</v>
      </c>
    </row>
    <row r="517" spans="1:10" x14ac:dyDescent="0.25">
      <c r="A517" s="7">
        <v>2000003583</v>
      </c>
      <c r="B517" s="11" t="s">
        <v>1141</v>
      </c>
      <c r="C517" s="9" t="s">
        <v>1142</v>
      </c>
      <c r="D517" s="7" t="s">
        <v>352</v>
      </c>
      <c r="E517" s="9" t="s">
        <v>153</v>
      </c>
      <c r="F517" s="12">
        <v>0</v>
      </c>
      <c r="G517" t="e">
        <f>VLOOKUP(A517,planos!$C$1:$F$1040,3,)</f>
        <v>#N/A</v>
      </c>
      <c r="H517" t="e">
        <f>VLOOKUP(A517,planos!$C$1:$F$1040,4,)</f>
        <v>#N/A</v>
      </c>
      <c r="I517" t="str">
        <f>VLOOKUP(E517,segmentação!$A$1:$M$261,12,)</f>
        <v>S2</v>
      </c>
      <c r="J517" t="e">
        <f>VLOOKUP(A517,'Bcos e Seg'!$C$1:$AC$262,11,)</f>
        <v>#N/A</v>
      </c>
    </row>
    <row r="518" spans="1:10" x14ac:dyDescent="0.25">
      <c r="A518" s="7">
        <v>2000003656</v>
      </c>
      <c r="B518" s="11" t="s">
        <v>1143</v>
      </c>
      <c r="C518" s="9" t="s">
        <v>1144</v>
      </c>
      <c r="D518" s="7" t="s">
        <v>352</v>
      </c>
      <c r="E518" s="9" t="s">
        <v>231</v>
      </c>
      <c r="F518" s="10">
        <v>9964</v>
      </c>
      <c r="G518" t="str">
        <f>VLOOKUP(A518,planos!$C$1:$F$1040,3,)</f>
        <v>ATIVO - EM FUNCIONAMENTO</v>
      </c>
      <c r="H518" t="str">
        <f>VLOOKUP(A518,planos!$C$1:$F$1040,4,)</f>
        <v>LC108/109</v>
      </c>
      <c r="I518" t="str">
        <f>VLOOKUP(E518,segmentação!$A$1:$M$261,12,)</f>
        <v>S2</v>
      </c>
      <c r="J518" t="e">
        <f>VLOOKUP(A518,'Bcos e Seg'!$C$1:$AC$262,11,)</f>
        <v>#N/A</v>
      </c>
    </row>
    <row r="519" spans="1:10" x14ac:dyDescent="0.25">
      <c r="A519" s="7">
        <v>2000003729</v>
      </c>
      <c r="B519" s="11" t="s">
        <v>1145</v>
      </c>
      <c r="C519" s="9" t="s">
        <v>1146</v>
      </c>
      <c r="D519" s="7" t="s">
        <v>352</v>
      </c>
      <c r="E519" s="9" t="s">
        <v>231</v>
      </c>
      <c r="F519" s="12">
        <v>693</v>
      </c>
      <c r="G519" t="str">
        <f>VLOOKUP(A519,planos!$C$1:$F$1040,3,)</f>
        <v>ATIVO - EM FUNCIONAMENTO</v>
      </c>
      <c r="H519" t="str">
        <f>VLOOKUP(A519,planos!$C$1:$F$1040,4,)</f>
        <v>LC108/109</v>
      </c>
      <c r="I519" t="str">
        <f>VLOOKUP(E519,segmentação!$A$1:$M$261,12,)</f>
        <v>S2</v>
      </c>
      <c r="J519" t="e">
        <f>VLOOKUP(A519,'Bcos e Seg'!$C$1:$AC$262,11,)</f>
        <v>#N/A</v>
      </c>
    </row>
    <row r="520" spans="1:10" x14ac:dyDescent="0.25">
      <c r="A520" s="7">
        <v>2000003818</v>
      </c>
      <c r="B520" s="11" t="s">
        <v>1147</v>
      </c>
      <c r="C520" s="9" t="s">
        <v>1147</v>
      </c>
      <c r="D520" s="7" t="s">
        <v>297</v>
      </c>
      <c r="E520" s="9" t="s">
        <v>153</v>
      </c>
      <c r="F520" s="12">
        <v>62</v>
      </c>
      <c r="G520" t="e">
        <f>VLOOKUP(A520,planos!$C$1:$F$1040,3,)</f>
        <v>#N/A</v>
      </c>
      <c r="H520" t="e">
        <f>VLOOKUP(A520,planos!$C$1:$F$1040,4,)</f>
        <v>#N/A</v>
      </c>
      <c r="I520" t="str">
        <f>VLOOKUP(E520,segmentação!$A$1:$M$261,12,)</f>
        <v>S2</v>
      </c>
      <c r="J520" t="e">
        <f>VLOOKUP(A520,'Bcos e Seg'!$C$1:$AC$262,11,)</f>
        <v>#N/A</v>
      </c>
    </row>
    <row r="521" spans="1:10" x14ac:dyDescent="0.25">
      <c r="A521" s="7">
        <v>2000003974</v>
      </c>
      <c r="B521" s="11" t="s">
        <v>1148</v>
      </c>
      <c r="C521" s="9" t="s">
        <v>1149</v>
      </c>
      <c r="D521" s="7" t="s">
        <v>352</v>
      </c>
      <c r="E521" s="9" t="s">
        <v>231</v>
      </c>
      <c r="F521" s="10">
        <v>4781</v>
      </c>
      <c r="G521" t="str">
        <f>VLOOKUP(A521,planos!$C$1:$F$1040,3,)</f>
        <v>ATIVO - EM FUNCIONAMENTO</v>
      </c>
      <c r="H521" t="str">
        <f>VLOOKUP(A521,planos!$C$1:$F$1040,4,)</f>
        <v>LC108/109</v>
      </c>
      <c r="I521" t="str">
        <f>VLOOKUP(E521,segmentação!$A$1:$M$261,12,)</f>
        <v>S2</v>
      </c>
      <c r="J521" t="e">
        <f>VLOOKUP(A521,'Bcos e Seg'!$C$1:$AC$262,11,)</f>
        <v>#N/A</v>
      </c>
    </row>
    <row r="522" spans="1:10" x14ac:dyDescent="0.25">
      <c r="A522" s="7">
        <v>2000004083</v>
      </c>
      <c r="B522" s="11" t="s">
        <v>1150</v>
      </c>
      <c r="C522" s="9" t="s">
        <v>1151</v>
      </c>
      <c r="D522" s="7" t="s">
        <v>297</v>
      </c>
      <c r="E522" s="9" t="s">
        <v>153</v>
      </c>
      <c r="F522" s="12">
        <v>893</v>
      </c>
      <c r="G522" t="str">
        <f>VLOOKUP(A522,planos!$C$1:$F$1040,3,)</f>
        <v>ATIVO - EM FUNCIONAMENTO</v>
      </c>
      <c r="H522" t="str">
        <f>VLOOKUP(A522,planos!$C$1:$F$1040,4,)</f>
        <v>LC109</v>
      </c>
      <c r="I522" t="str">
        <f>VLOOKUP(E522,segmentação!$A$1:$M$261,12,)</f>
        <v>S2</v>
      </c>
      <c r="J522" t="e">
        <f>VLOOKUP(A522,'Bcos e Seg'!$C$1:$AC$262,11,)</f>
        <v>#N/A</v>
      </c>
    </row>
    <row r="523" spans="1:10" x14ac:dyDescent="0.25">
      <c r="A523" s="7">
        <v>2000004156</v>
      </c>
      <c r="B523" s="11" t="s">
        <v>1152</v>
      </c>
      <c r="C523" s="9" t="s">
        <v>1153</v>
      </c>
      <c r="D523" s="7" t="s">
        <v>352</v>
      </c>
      <c r="E523" s="9" t="s">
        <v>158</v>
      </c>
      <c r="F523" s="12">
        <v>106</v>
      </c>
      <c r="G523" t="str">
        <f>VLOOKUP(A523,planos!$C$1:$F$1040,3,)</f>
        <v>ATIVO - EM EXTINÇÃO</v>
      </c>
      <c r="H523" t="str">
        <f>VLOOKUP(A523,planos!$C$1:$F$1040,4,)</f>
        <v>LC109</v>
      </c>
      <c r="I523" t="str">
        <f>VLOOKUP(E523,segmentação!$A$1:$M$261,12,)</f>
        <v>S2</v>
      </c>
      <c r="J523" t="e">
        <f>VLOOKUP(A523,'Bcos e Seg'!$C$1:$AC$262,11,)</f>
        <v>#N/A</v>
      </c>
    </row>
    <row r="524" spans="1:10" x14ac:dyDescent="0.25">
      <c r="A524" s="7">
        <v>2000004229</v>
      </c>
      <c r="B524" s="11" t="s">
        <v>1154</v>
      </c>
      <c r="C524" s="9" t="s">
        <v>1155</v>
      </c>
      <c r="D524" s="7" t="s">
        <v>352</v>
      </c>
      <c r="E524" s="9" t="s">
        <v>140</v>
      </c>
      <c r="F524" s="10">
        <v>20218</v>
      </c>
      <c r="G524" t="str">
        <f>VLOOKUP(A524,planos!$C$1:$F$1040,3,)</f>
        <v>ATIVO - EM FUNCIONAMENTO</v>
      </c>
      <c r="H524" t="str">
        <f>VLOOKUP(A524,planos!$C$1:$F$1040,4,)</f>
        <v>LC109</v>
      </c>
      <c r="I524" t="str">
        <f>VLOOKUP(E524,segmentação!$A$1:$M$261,12,)</f>
        <v>S3</v>
      </c>
      <c r="J524" t="e">
        <f>VLOOKUP(A524,'Bcos e Seg'!$C$1:$AC$262,11,)</f>
        <v>#N/A</v>
      </c>
    </row>
    <row r="525" spans="1:10" x14ac:dyDescent="0.25">
      <c r="A525" s="7">
        <v>2000004318</v>
      </c>
      <c r="B525" s="11" t="s">
        <v>1156</v>
      </c>
      <c r="C525" s="9" t="s">
        <v>1157</v>
      </c>
      <c r="D525" s="7" t="s">
        <v>352</v>
      </c>
      <c r="E525" s="9" t="s">
        <v>252</v>
      </c>
      <c r="F525" s="10">
        <v>1347</v>
      </c>
      <c r="G525" t="str">
        <f>VLOOKUP(A525,planos!$C$1:$F$1040,3,)</f>
        <v>ATIVO - EM EXTINÇÃO</v>
      </c>
      <c r="H525" t="str">
        <f>VLOOKUP(A525,planos!$C$1:$F$1040,4,)</f>
        <v>LC109</v>
      </c>
      <c r="I525" t="str">
        <f>VLOOKUP(E525,segmentação!$A$1:$M$261,12,)</f>
        <v>S2</v>
      </c>
      <c r="J525" t="e">
        <f>VLOOKUP(A525,'Bcos e Seg'!$C$1:$AC$262,11,)</f>
        <v>#N/A</v>
      </c>
    </row>
    <row r="526" spans="1:10" x14ac:dyDescent="0.25">
      <c r="A526" s="7">
        <v>2000004474</v>
      </c>
      <c r="B526" s="11" t="s">
        <v>1158</v>
      </c>
      <c r="C526" s="9" t="s">
        <v>1159</v>
      </c>
      <c r="D526" s="7" t="s">
        <v>352</v>
      </c>
      <c r="E526" s="9" t="s">
        <v>158</v>
      </c>
      <c r="F526" s="10">
        <v>3807</v>
      </c>
      <c r="G526" t="str">
        <f>VLOOKUP(A526,planos!$C$1:$F$1040,3,)</f>
        <v>ATIVO - EM FUNCIONAMENTO</v>
      </c>
      <c r="H526" t="str">
        <f>VLOOKUP(A526,planos!$C$1:$F$1040,4,)</f>
        <v>LC109</v>
      </c>
      <c r="I526" t="str">
        <f>VLOOKUP(E526,segmentação!$A$1:$M$261,12,)</f>
        <v>S2</v>
      </c>
      <c r="J526" t="str">
        <f>VLOOKUP(A526,'Bcos e Seg'!$C$1:$AC$262,11,)</f>
        <v>PERICIA - ADMINISTRACAO E CORRETAGEM DE SEGUROS E DE PREVIDENCIA PRIVADA LTDA</v>
      </c>
    </row>
    <row r="527" spans="1:10" x14ac:dyDescent="0.25">
      <c r="A527" s="7">
        <v>2000004611</v>
      </c>
      <c r="B527" s="11" t="s">
        <v>1160</v>
      </c>
      <c r="C527" s="9" t="s">
        <v>1161</v>
      </c>
      <c r="D527" s="7" t="s">
        <v>297</v>
      </c>
      <c r="E527" s="9" t="s">
        <v>153</v>
      </c>
      <c r="F527" s="12">
        <v>3</v>
      </c>
      <c r="G527" t="e">
        <f>VLOOKUP(A527,planos!$C$1:$F$1040,3,)</f>
        <v>#N/A</v>
      </c>
      <c r="H527" t="e">
        <f>VLOOKUP(A527,planos!$C$1:$F$1040,4,)</f>
        <v>#N/A</v>
      </c>
      <c r="I527" t="str">
        <f>VLOOKUP(E527,segmentação!$A$1:$M$261,12,)</f>
        <v>S2</v>
      </c>
      <c r="J527" t="e">
        <f>VLOOKUP(A527,'Bcos e Seg'!$C$1:$AC$262,11,)</f>
        <v>#N/A</v>
      </c>
    </row>
    <row r="528" spans="1:10" x14ac:dyDescent="0.25">
      <c r="A528" s="7">
        <v>2000004792</v>
      </c>
      <c r="B528" s="11" t="s">
        <v>1162</v>
      </c>
      <c r="C528" s="9" t="s">
        <v>1162</v>
      </c>
      <c r="D528" s="7" t="s">
        <v>297</v>
      </c>
      <c r="E528" s="9" t="s">
        <v>276</v>
      </c>
      <c r="F528" s="10">
        <v>4026</v>
      </c>
      <c r="G528" t="str">
        <f>VLOOKUP(A528,planos!$C$1:$F$1040,3,)</f>
        <v>ATIVO - EM FUNCIONAMENTO</v>
      </c>
      <c r="H528" t="str">
        <f>VLOOKUP(A528,planos!$C$1:$F$1040,4,)</f>
        <v>LC109</v>
      </c>
      <c r="I528" t="str">
        <f>VLOOKUP(E528,segmentação!$A$1:$M$261,12,)</f>
        <v>S4</v>
      </c>
      <c r="J528" t="e">
        <f>VLOOKUP(A528,'Bcos e Seg'!$C$1:$AC$262,11,)</f>
        <v>#N/A</v>
      </c>
    </row>
    <row r="529" spans="1:10" x14ac:dyDescent="0.25">
      <c r="A529" s="7">
        <v>2000005111</v>
      </c>
      <c r="B529" s="11" t="s">
        <v>1163</v>
      </c>
      <c r="C529" s="9" t="s">
        <v>1164</v>
      </c>
      <c r="D529" s="7" t="s">
        <v>297</v>
      </c>
      <c r="E529" s="9" t="s">
        <v>127</v>
      </c>
      <c r="F529" s="12">
        <v>418</v>
      </c>
      <c r="G529" t="str">
        <f>VLOOKUP(A529,planos!$C$1:$F$1040,3,)</f>
        <v>ATIVO - EM EXTINÇÃO</v>
      </c>
      <c r="H529" t="str">
        <f>VLOOKUP(A529,planos!$C$1:$F$1040,4,)</f>
        <v>LC109</v>
      </c>
      <c r="I529" t="str">
        <f>VLOOKUP(E529,segmentação!$A$1:$M$261,12,)</f>
        <v>S2</v>
      </c>
      <c r="J529" t="e">
        <f>VLOOKUP(A529,'Bcos e Seg'!$C$1:$AC$262,11,)</f>
        <v>#N/A</v>
      </c>
    </row>
    <row r="530" spans="1:10" x14ac:dyDescent="0.25">
      <c r="A530" s="7">
        <v>2000005683</v>
      </c>
      <c r="B530" s="11" t="s">
        <v>1165</v>
      </c>
      <c r="C530" s="9" t="s">
        <v>1166</v>
      </c>
      <c r="D530" s="7" t="s">
        <v>352</v>
      </c>
      <c r="E530" s="9" t="s">
        <v>77</v>
      </c>
      <c r="F530" s="10">
        <v>3856</v>
      </c>
      <c r="G530" t="str">
        <f>VLOOKUP(A530,planos!$C$1:$F$1040,3,)</f>
        <v>ATIVO - EM FUNCIONAMENTO</v>
      </c>
      <c r="H530" t="str">
        <f>VLOOKUP(A530,planos!$C$1:$F$1040,4,)</f>
        <v>LC108/109</v>
      </c>
      <c r="I530" t="str">
        <f>VLOOKUP(E530,segmentação!$A$1:$M$261,12,)</f>
        <v>S2</v>
      </c>
      <c r="J530" t="e">
        <f>VLOOKUP(A530,'Bcos e Seg'!$C$1:$AC$262,11,)</f>
        <v>#N/A</v>
      </c>
    </row>
    <row r="531" spans="1:10" x14ac:dyDescent="0.25">
      <c r="A531" s="7">
        <v>2000005918</v>
      </c>
      <c r="B531" s="11" t="s">
        <v>1167</v>
      </c>
      <c r="C531" s="9" t="s">
        <v>1168</v>
      </c>
      <c r="D531" s="7" t="s">
        <v>297</v>
      </c>
      <c r="E531" s="9" t="s">
        <v>172</v>
      </c>
      <c r="F531" s="12">
        <v>258</v>
      </c>
      <c r="G531" t="str">
        <f>VLOOKUP(A531,planos!$C$1:$F$1040,3,)</f>
        <v>ATIVO - EM FUNCIONAMENTO</v>
      </c>
      <c r="H531" t="str">
        <f>VLOOKUP(A531,planos!$C$1:$F$1040,4,)</f>
        <v>LC108/109</v>
      </c>
      <c r="I531" t="str">
        <f>VLOOKUP(E531,segmentação!$A$1:$M$261,12,)</f>
        <v>S1</v>
      </c>
      <c r="J531" t="e">
        <f>VLOOKUP(A531,'Bcos e Seg'!$C$1:$AC$262,11,)</f>
        <v>#N/A</v>
      </c>
    </row>
    <row r="532" spans="1:10" x14ac:dyDescent="0.25">
      <c r="A532" s="7">
        <v>2000006019</v>
      </c>
      <c r="B532" s="11" t="s">
        <v>1169</v>
      </c>
      <c r="C532" s="9" t="s">
        <v>1170</v>
      </c>
      <c r="D532" s="7" t="s">
        <v>352</v>
      </c>
      <c r="E532" s="9" t="s">
        <v>158</v>
      </c>
      <c r="F532" s="12">
        <v>96</v>
      </c>
      <c r="G532" t="str">
        <f>VLOOKUP(A532,planos!$C$1:$F$1040,3,)</f>
        <v>ATIVO - EM FUNCIONAMENTO</v>
      </c>
      <c r="H532" t="str">
        <f>VLOOKUP(A532,planos!$C$1:$F$1040,4,)</f>
        <v>LC109</v>
      </c>
      <c r="I532" t="str">
        <f>VLOOKUP(E532,segmentação!$A$1:$M$261,12,)</f>
        <v>S2</v>
      </c>
      <c r="J532" t="e">
        <f>VLOOKUP(A532,'Bcos e Seg'!$C$1:$AC$262,11,)</f>
        <v>#N/A</v>
      </c>
    </row>
    <row r="533" spans="1:10" x14ac:dyDescent="0.25">
      <c r="A533" s="7">
        <v>2000006183</v>
      </c>
      <c r="B533" s="11" t="s">
        <v>1171</v>
      </c>
      <c r="C533" s="9" t="s">
        <v>1172</v>
      </c>
      <c r="D533" s="7" t="s">
        <v>352</v>
      </c>
      <c r="E533" s="9" t="s">
        <v>214</v>
      </c>
      <c r="F533" s="10">
        <v>13760</v>
      </c>
      <c r="G533" t="str">
        <f>VLOOKUP(A533,planos!$C$1:$F$1040,3,)</f>
        <v>ATIVO - EM FUNCIONAMENTO</v>
      </c>
      <c r="H533" t="str">
        <f>VLOOKUP(A533,planos!$C$1:$F$1040,4,)</f>
        <v>LC109</v>
      </c>
      <c r="I533" t="str">
        <f>VLOOKUP(E533,segmentação!$A$1:$M$261,12,)</f>
        <v>S3</v>
      </c>
      <c r="J533" t="e">
        <f>VLOOKUP(A533,'Bcos e Seg'!$C$1:$AC$262,11,)</f>
        <v>#N/A</v>
      </c>
    </row>
    <row r="534" spans="1:10" x14ac:dyDescent="0.25">
      <c r="A534" s="7">
        <v>2000006574</v>
      </c>
      <c r="B534" s="11" t="s">
        <v>1173</v>
      </c>
      <c r="C534" s="9" t="s">
        <v>1174</v>
      </c>
      <c r="D534" s="7" t="s">
        <v>352</v>
      </c>
      <c r="E534" s="9" t="s">
        <v>94</v>
      </c>
      <c r="F534" s="10">
        <v>49378</v>
      </c>
      <c r="G534" t="str">
        <f>VLOOKUP(A534,planos!$C$1:$F$1040,3,)</f>
        <v>ATIVO - EM FUNCIONAMENTO</v>
      </c>
      <c r="H534" t="str">
        <f>VLOOKUP(A534,planos!$C$1:$F$1040,4,)</f>
        <v>LC109</v>
      </c>
      <c r="I534" t="str">
        <f>VLOOKUP(E534,segmentação!$A$1:$M$261,12,)</f>
        <v>S2</v>
      </c>
      <c r="J534" t="e">
        <f>VLOOKUP(A534,'Bcos e Seg'!$C$1:$AC$262,11,)</f>
        <v>#N/A</v>
      </c>
    </row>
    <row r="535" spans="1:10" x14ac:dyDescent="0.25">
      <c r="A535" s="7">
        <v>2000006647</v>
      </c>
      <c r="B535" s="11" t="s">
        <v>1175</v>
      </c>
      <c r="C535" s="9" t="s">
        <v>1176</v>
      </c>
      <c r="D535" s="7" t="s">
        <v>297</v>
      </c>
      <c r="E535" s="9" t="s">
        <v>153</v>
      </c>
      <c r="F535" s="12">
        <v>6</v>
      </c>
      <c r="G535" t="e">
        <f>VLOOKUP(A535,planos!$C$1:$F$1040,3,)</f>
        <v>#N/A</v>
      </c>
      <c r="H535" t="e">
        <f>VLOOKUP(A535,planos!$C$1:$F$1040,4,)</f>
        <v>#N/A</v>
      </c>
      <c r="I535" t="str">
        <f>VLOOKUP(E535,segmentação!$A$1:$M$261,12,)</f>
        <v>S2</v>
      </c>
      <c r="J535" t="e">
        <f>VLOOKUP(A535,'Bcos e Seg'!$C$1:$AC$262,11,)</f>
        <v>#N/A</v>
      </c>
    </row>
    <row r="536" spans="1:10" x14ac:dyDescent="0.25">
      <c r="A536" s="7">
        <v>2000006711</v>
      </c>
      <c r="B536" s="11" t="s">
        <v>1177</v>
      </c>
      <c r="C536" s="9" t="s">
        <v>20</v>
      </c>
      <c r="D536" s="7" t="s">
        <v>352</v>
      </c>
      <c r="E536" s="9" t="s">
        <v>20</v>
      </c>
      <c r="F536" s="10">
        <v>48721</v>
      </c>
      <c r="G536" t="str">
        <f>VLOOKUP(A536,planos!$C$1:$F$1040,3,)</f>
        <v>ATIVO - EM FUNCIONAMENTO</v>
      </c>
      <c r="H536" t="str">
        <f>VLOOKUP(A536,planos!$C$1:$F$1040,4,)</f>
        <v>LC109</v>
      </c>
      <c r="I536" t="str">
        <f>VLOOKUP(E536,segmentação!$A$1:$M$261,12,)</f>
        <v>S4</v>
      </c>
      <c r="J536" t="e">
        <f>VLOOKUP(A536,'Bcos e Seg'!$C$1:$AC$262,11,)</f>
        <v>#N/A</v>
      </c>
    </row>
    <row r="537" spans="1:10" x14ac:dyDescent="0.25">
      <c r="A537" s="7">
        <v>2000006965</v>
      </c>
      <c r="B537" s="11" t="s">
        <v>1178</v>
      </c>
      <c r="C537" s="9" t="s">
        <v>1179</v>
      </c>
      <c r="D537" s="7" t="s">
        <v>352</v>
      </c>
      <c r="E537" s="9" t="s">
        <v>76</v>
      </c>
      <c r="F537" s="10">
        <v>4382</v>
      </c>
      <c r="G537" t="str">
        <f>VLOOKUP(A537,planos!$C$1:$F$1040,3,)</f>
        <v>ATIVO - EM FUNCIONAMENTO</v>
      </c>
      <c r="H537" t="str">
        <f>VLOOKUP(A537,planos!$C$1:$F$1040,4,)</f>
        <v>LC109</v>
      </c>
      <c r="I537" t="str">
        <f>VLOOKUP(E537,segmentação!$A$1:$M$261,12,)</f>
        <v>S3</v>
      </c>
      <c r="J537" t="e">
        <f>VLOOKUP(A537,'Bcos e Seg'!$C$1:$AC$262,11,)</f>
        <v>#N/A</v>
      </c>
    </row>
    <row r="538" spans="1:10" x14ac:dyDescent="0.25">
      <c r="A538" s="7">
        <v>2000007074</v>
      </c>
      <c r="B538" s="11" t="s">
        <v>1077</v>
      </c>
      <c r="C538" s="9" t="s">
        <v>1078</v>
      </c>
      <c r="D538" s="7" t="s">
        <v>352</v>
      </c>
      <c r="E538" s="9" t="s">
        <v>256</v>
      </c>
      <c r="F538" s="10">
        <v>1596</v>
      </c>
      <c r="G538" t="str">
        <f>VLOOKUP(A538,planos!$C$1:$F$1040,3,)</f>
        <v>ATIVO - EM FUNCIONAMENTO</v>
      </c>
      <c r="H538" t="str">
        <f>VLOOKUP(A538,planos!$C$1:$F$1040,4,)</f>
        <v>LC109</v>
      </c>
      <c r="I538" t="str">
        <f>VLOOKUP(E538,segmentação!$A$1:$M$261,12,)</f>
        <v>S4</v>
      </c>
      <c r="J538" t="e">
        <f>VLOOKUP(A538,'Bcos e Seg'!$C$1:$AC$262,11,)</f>
        <v>#N/A</v>
      </c>
    </row>
    <row r="539" spans="1:10" x14ac:dyDescent="0.25">
      <c r="A539" s="7">
        <v>2000007211</v>
      </c>
      <c r="B539" s="11" t="s">
        <v>1180</v>
      </c>
      <c r="C539" s="9" t="s">
        <v>1181</v>
      </c>
      <c r="D539" s="7" t="s">
        <v>297</v>
      </c>
      <c r="E539" s="9" t="s">
        <v>153</v>
      </c>
      <c r="F539" s="10">
        <v>2830</v>
      </c>
      <c r="G539" t="str">
        <f>VLOOKUP(A539,planos!$C$1:$F$1040,3,)</f>
        <v>ATIVO - EM FUNCIONAMENTO</v>
      </c>
      <c r="H539" t="str">
        <f>VLOOKUP(A539,planos!$C$1:$F$1040,4,)</f>
        <v>LC109</v>
      </c>
      <c r="I539" t="str">
        <f>VLOOKUP(E539,segmentação!$A$1:$M$261,12,)</f>
        <v>S2</v>
      </c>
      <c r="J539" t="e">
        <f>VLOOKUP(A539,'Bcos e Seg'!$C$1:$AC$262,11,)</f>
        <v>#N/A</v>
      </c>
    </row>
    <row r="540" spans="1:10" x14ac:dyDescent="0.25">
      <c r="A540" s="7">
        <v>2000007392</v>
      </c>
      <c r="B540" s="11" t="s">
        <v>1182</v>
      </c>
      <c r="C540" s="9" t="s">
        <v>1183</v>
      </c>
      <c r="D540" s="7" t="s">
        <v>297</v>
      </c>
      <c r="E540" s="9" t="s">
        <v>172</v>
      </c>
      <c r="F540" s="12">
        <v>0</v>
      </c>
      <c r="G540" t="e">
        <f>VLOOKUP(A540,planos!$C$1:$F$1040,3,)</f>
        <v>#N/A</v>
      </c>
      <c r="H540" t="e">
        <f>VLOOKUP(A540,planos!$C$1:$F$1040,4,)</f>
        <v>#N/A</v>
      </c>
      <c r="I540" t="str">
        <f>VLOOKUP(E540,segmentação!$A$1:$M$261,12,)</f>
        <v>S1</v>
      </c>
      <c r="J540" t="e">
        <f>VLOOKUP(A540,'Bcos e Seg'!$C$1:$AC$262,11,)</f>
        <v>#N/A</v>
      </c>
    </row>
    <row r="541" spans="1:10" x14ac:dyDescent="0.25">
      <c r="A541" s="7">
        <v>2000007538</v>
      </c>
      <c r="B541" s="11" t="s">
        <v>1184</v>
      </c>
      <c r="C541" s="9" t="s">
        <v>821</v>
      </c>
      <c r="D541" s="7" t="s">
        <v>297</v>
      </c>
      <c r="E541" s="9" t="s">
        <v>199</v>
      </c>
      <c r="F541" s="10">
        <v>4836</v>
      </c>
      <c r="G541" t="str">
        <f>VLOOKUP(A541,planos!$C$1:$F$1040,3,)</f>
        <v>ATIVO - EM EXTINÇÃO</v>
      </c>
      <c r="H541" t="str">
        <f>VLOOKUP(A541,planos!$C$1:$F$1040,4,)</f>
        <v>LC109</v>
      </c>
      <c r="I541" t="str">
        <f>VLOOKUP(E541,segmentação!$A$1:$M$261,12,)</f>
        <v>S2</v>
      </c>
      <c r="J541" t="e">
        <f>VLOOKUP(A541,'Bcos e Seg'!$C$1:$AC$262,11,)</f>
        <v>#N/A</v>
      </c>
    </row>
    <row r="542" spans="1:10" x14ac:dyDescent="0.25">
      <c r="A542" s="7">
        <v>2000007783</v>
      </c>
      <c r="B542" s="11" t="s">
        <v>1185</v>
      </c>
      <c r="C542" s="9" t="s">
        <v>1186</v>
      </c>
      <c r="D542" s="7" t="s">
        <v>352</v>
      </c>
      <c r="E542" s="9" t="s">
        <v>257</v>
      </c>
      <c r="F542" s="12">
        <v>678</v>
      </c>
      <c r="G542" t="str">
        <f>VLOOKUP(A542,planos!$C$1:$F$1040,3,)</f>
        <v>ATIVO - EM FUNCIONAMENTO</v>
      </c>
      <c r="H542" t="str">
        <f>VLOOKUP(A542,planos!$C$1:$F$1040,4,)</f>
        <v>LC109</v>
      </c>
      <c r="I542" t="str">
        <f>VLOOKUP(E542,segmentação!$A$1:$M$261,12,)</f>
        <v>S4</v>
      </c>
      <c r="J542" t="e">
        <f>VLOOKUP(A542,'Bcos e Seg'!$C$1:$AC$262,11,)</f>
        <v>#N/A</v>
      </c>
    </row>
    <row r="543" spans="1:10" x14ac:dyDescent="0.25">
      <c r="A543" s="7">
        <v>2000007856</v>
      </c>
      <c r="B543" s="11" t="s">
        <v>1187</v>
      </c>
      <c r="C543" s="9" t="s">
        <v>1188</v>
      </c>
      <c r="D543" s="7" t="s">
        <v>352</v>
      </c>
      <c r="E543" s="9" t="s">
        <v>32</v>
      </c>
      <c r="F543" s="12">
        <v>270</v>
      </c>
      <c r="G543" t="str">
        <f>VLOOKUP(A543,planos!$C$1:$F$1040,3,)</f>
        <v>ATIVO - EM FUNCIONAMENTO</v>
      </c>
      <c r="H543" t="str">
        <f>VLOOKUP(A543,planos!$C$1:$F$1040,4,)</f>
        <v>LC109</v>
      </c>
      <c r="I543" t="str">
        <f>VLOOKUP(E543,segmentação!$A$1:$M$261,12,)</f>
        <v>S2</v>
      </c>
      <c r="J543" t="e">
        <f>VLOOKUP(A543,'Bcos e Seg'!$C$1:$AC$262,11,)</f>
        <v>#N/A</v>
      </c>
    </row>
    <row r="544" spans="1:10" x14ac:dyDescent="0.25">
      <c r="A544" s="7">
        <v>2000008038</v>
      </c>
      <c r="B544" s="11" t="s">
        <v>847</v>
      </c>
      <c r="C544" s="9" t="s">
        <v>821</v>
      </c>
      <c r="D544" s="7" t="s">
        <v>352</v>
      </c>
      <c r="E544" s="9" t="s">
        <v>90</v>
      </c>
      <c r="F544" s="10">
        <v>1871</v>
      </c>
      <c r="G544" t="str">
        <f>VLOOKUP(A544,planos!$C$1:$F$1040,3,)</f>
        <v>ATIVO - EM FUNCIONAMENTO</v>
      </c>
      <c r="H544" t="str">
        <f>VLOOKUP(A544,planos!$C$1:$F$1040,4,)</f>
        <v>LC109</v>
      </c>
      <c r="I544" t="str">
        <f>VLOOKUP(E544,segmentação!$A$1:$M$261,12,)</f>
        <v>S3</v>
      </c>
      <c r="J544" t="e">
        <f>VLOOKUP(A544,'Bcos e Seg'!$C$1:$AC$262,11,)</f>
        <v>#N/A</v>
      </c>
    </row>
    <row r="545" spans="1:10" x14ac:dyDescent="0.25">
      <c r="A545" s="7">
        <v>2000008119</v>
      </c>
      <c r="B545" s="11" t="s">
        <v>1189</v>
      </c>
      <c r="C545" s="9" t="s">
        <v>1025</v>
      </c>
      <c r="D545" s="7" t="s">
        <v>352</v>
      </c>
      <c r="E545" s="9" t="s">
        <v>131</v>
      </c>
      <c r="F545" s="10">
        <v>21861</v>
      </c>
      <c r="G545" t="str">
        <f>VLOOKUP(A545,planos!$C$1:$F$1040,3,)</f>
        <v>ATIVO - EM FUNCIONAMENTO</v>
      </c>
      <c r="H545" t="str">
        <f>VLOOKUP(A545,planos!$C$1:$F$1040,4,)</f>
        <v>LC108/109</v>
      </c>
      <c r="I545" t="str">
        <f>VLOOKUP(E545,segmentação!$A$1:$M$261,12,)</f>
        <v>S2</v>
      </c>
      <c r="J545" t="e">
        <f>VLOOKUP(A545,'Bcos e Seg'!$C$1:$AC$262,11,)</f>
        <v>#N/A</v>
      </c>
    </row>
    <row r="546" spans="1:10" x14ac:dyDescent="0.25">
      <c r="A546" s="7">
        <v>2000008283</v>
      </c>
      <c r="B546" s="11" t="s">
        <v>1190</v>
      </c>
      <c r="C546" s="9" t="s">
        <v>1191</v>
      </c>
      <c r="D546" s="7" t="s">
        <v>352</v>
      </c>
      <c r="E546" s="9" t="s">
        <v>269</v>
      </c>
      <c r="F546" s="10">
        <v>74870</v>
      </c>
      <c r="G546" t="str">
        <f>VLOOKUP(A546,planos!$C$1:$F$1040,3,)</f>
        <v>ATIVO - EM FUNCIONAMENTO</v>
      </c>
      <c r="H546" t="str">
        <f>VLOOKUP(A546,planos!$C$1:$F$1040,4,)</f>
        <v>LC109</v>
      </c>
      <c r="I546" t="str">
        <f>VLOOKUP(E546,segmentação!$A$1:$M$261,12,)</f>
        <v>S1</v>
      </c>
      <c r="J546" t="e">
        <f>VLOOKUP(A546,'Bcos e Seg'!$C$1:$AC$262,11,)</f>
        <v>#N/A</v>
      </c>
    </row>
    <row r="547" spans="1:10" x14ac:dyDescent="0.25">
      <c r="A547" s="7">
        <v>2000008429</v>
      </c>
      <c r="B547" s="11" t="s">
        <v>1077</v>
      </c>
      <c r="C547" s="9" t="s">
        <v>1192</v>
      </c>
      <c r="D547" s="7" t="s">
        <v>352</v>
      </c>
      <c r="E547" s="9" t="s">
        <v>42</v>
      </c>
      <c r="F547" s="12">
        <v>192</v>
      </c>
      <c r="G547" t="str">
        <f>VLOOKUP(A547,planos!$C$1:$F$1040,3,)</f>
        <v>ATIVO - EM EXTINÇÃO</v>
      </c>
      <c r="H547" t="str">
        <f>VLOOKUP(A547,planos!$C$1:$F$1040,4,)</f>
        <v>LC108/109</v>
      </c>
      <c r="I547" t="str">
        <f>VLOOKUP(E547,segmentação!$A$1:$M$261,12,)</f>
        <v>S3</v>
      </c>
      <c r="J547" t="str">
        <f>VLOOKUP(A547,'Bcos e Seg'!$C$1:$AC$262,11,)</f>
        <v>BANCO DA AMAZONIA SA</v>
      </c>
    </row>
    <row r="548" spans="1:10" x14ac:dyDescent="0.25">
      <c r="A548" s="7">
        <v>2001000138</v>
      </c>
      <c r="B548" s="11" t="s">
        <v>1193</v>
      </c>
      <c r="C548" s="9" t="s">
        <v>1194</v>
      </c>
      <c r="D548" s="7" t="s">
        <v>297</v>
      </c>
      <c r="E548" s="9" t="s">
        <v>153</v>
      </c>
      <c r="F548" s="10">
        <v>4545</v>
      </c>
      <c r="G548" t="str">
        <f>VLOOKUP(A548,planos!$C$1:$F$1040,3,)</f>
        <v>ATIVO - EM FUNCIONAMENTO</v>
      </c>
      <c r="H548" t="str">
        <f>VLOOKUP(A548,planos!$C$1:$F$1040,4,)</f>
        <v>LC109</v>
      </c>
      <c r="I548" t="str">
        <f>VLOOKUP(E548,segmentação!$A$1:$M$261,12,)</f>
        <v>S2</v>
      </c>
      <c r="J548" t="e">
        <f>VLOOKUP(A548,'Bcos e Seg'!$C$1:$AC$262,11,)</f>
        <v>#N/A</v>
      </c>
    </row>
    <row r="549" spans="1:10" x14ac:dyDescent="0.25">
      <c r="A549" s="7">
        <v>2001000383</v>
      </c>
      <c r="B549" s="11" t="s">
        <v>1195</v>
      </c>
      <c r="C549" s="9" t="s">
        <v>9</v>
      </c>
      <c r="D549" s="7" t="s">
        <v>297</v>
      </c>
      <c r="E549" s="9" t="s">
        <v>153</v>
      </c>
      <c r="F549" s="10">
        <v>4003</v>
      </c>
      <c r="G549" t="str">
        <f>VLOOKUP(A549,planos!$C$1:$F$1040,3,)</f>
        <v>ATIVO - EM FUNCIONAMENTO</v>
      </c>
      <c r="H549" t="str">
        <f>VLOOKUP(A549,planos!$C$1:$F$1040,4,)</f>
        <v>LC109</v>
      </c>
      <c r="I549" t="str">
        <f>VLOOKUP(E549,segmentação!$A$1:$M$261,12,)</f>
        <v>S2</v>
      </c>
      <c r="J549" t="e">
        <f>VLOOKUP(A549,'Bcos e Seg'!$C$1:$AC$262,11,)</f>
        <v>#N/A</v>
      </c>
    </row>
    <row r="550" spans="1:10" x14ac:dyDescent="0.25">
      <c r="A550" s="7">
        <v>2001000618</v>
      </c>
      <c r="B550" s="11" t="s">
        <v>1196</v>
      </c>
      <c r="C550" s="9" t="s">
        <v>1197</v>
      </c>
      <c r="D550" s="7" t="s">
        <v>297</v>
      </c>
      <c r="E550" s="9" t="s">
        <v>158</v>
      </c>
      <c r="F550" s="12">
        <v>618</v>
      </c>
      <c r="G550" t="str">
        <f>VLOOKUP(A550,planos!$C$1:$F$1040,3,)</f>
        <v>ATIVO - EM FUNCIONAMENTO</v>
      </c>
      <c r="H550" t="str">
        <f>VLOOKUP(A550,planos!$C$1:$F$1040,4,)</f>
        <v>LC109</v>
      </c>
      <c r="I550" t="str">
        <f>VLOOKUP(E550,segmentação!$A$1:$M$261,12,)</f>
        <v>S2</v>
      </c>
      <c r="J550" t="e">
        <f>VLOOKUP(A550,'Bcos e Seg'!$C$1:$AC$262,11,)</f>
        <v>#N/A</v>
      </c>
    </row>
    <row r="551" spans="1:10" x14ac:dyDescent="0.25">
      <c r="A551" s="7">
        <v>2001000774</v>
      </c>
      <c r="B551" s="11" t="s">
        <v>1198</v>
      </c>
      <c r="C551" s="9" t="s">
        <v>1199</v>
      </c>
      <c r="D551" s="7" t="s">
        <v>297</v>
      </c>
      <c r="E551" s="9" t="s">
        <v>128</v>
      </c>
      <c r="F551" s="12">
        <v>241</v>
      </c>
      <c r="G551" t="str">
        <f>VLOOKUP(A551,planos!$C$1:$F$1040,3,)</f>
        <v>ATIVO - EM FUNCIONAMENTO</v>
      </c>
      <c r="H551" t="str">
        <f>VLOOKUP(A551,planos!$C$1:$F$1040,4,)</f>
        <v>LC109</v>
      </c>
      <c r="I551" t="str">
        <f>VLOOKUP(E551,segmentação!$A$1:$M$261,12,)</f>
        <v>S2</v>
      </c>
      <c r="J551" t="e">
        <f>VLOOKUP(A551,'Bcos e Seg'!$C$1:$AC$262,11,)</f>
        <v>#N/A</v>
      </c>
    </row>
    <row r="552" spans="1:10" x14ac:dyDescent="0.25">
      <c r="A552" s="7">
        <v>2001000847</v>
      </c>
      <c r="B552" s="11" t="s">
        <v>1200</v>
      </c>
      <c r="C552" s="9" t="s">
        <v>1201</v>
      </c>
      <c r="D552" s="7" t="s">
        <v>352</v>
      </c>
      <c r="E552" s="9" t="s">
        <v>32</v>
      </c>
      <c r="F552" s="10">
        <v>4198</v>
      </c>
      <c r="G552" t="str">
        <f>VLOOKUP(A552,planos!$C$1:$F$1040,3,)</f>
        <v>ATIVO - EM FUNCIONAMENTO</v>
      </c>
      <c r="H552" t="str">
        <f>VLOOKUP(A552,planos!$C$1:$F$1040,4,)</f>
        <v>LC109</v>
      </c>
      <c r="I552" t="str">
        <f>VLOOKUP(E552,segmentação!$A$1:$M$261,12,)</f>
        <v>S2</v>
      </c>
      <c r="J552" t="e">
        <f>VLOOKUP(A552,'Bcos e Seg'!$C$1:$AC$262,11,)</f>
        <v>#N/A</v>
      </c>
    </row>
    <row r="553" spans="1:10" x14ac:dyDescent="0.25">
      <c r="A553" s="7">
        <v>2001001118</v>
      </c>
      <c r="B553" s="11" t="s">
        <v>1202</v>
      </c>
      <c r="C553" s="9" t="s">
        <v>1203</v>
      </c>
      <c r="D553" s="7" t="s">
        <v>352</v>
      </c>
      <c r="E553" s="9" t="s">
        <v>156</v>
      </c>
      <c r="F553" s="10">
        <v>2235</v>
      </c>
      <c r="G553" t="str">
        <f>VLOOKUP(A553,planos!$C$1:$F$1040,3,)</f>
        <v>ATIVO - EM FUNCIONAMENTO</v>
      </c>
      <c r="H553" t="str">
        <f>VLOOKUP(A553,planos!$C$1:$F$1040,4,)</f>
        <v>LC109</v>
      </c>
      <c r="I553" t="str">
        <f>VLOOKUP(E553,segmentação!$A$1:$M$261,12,)</f>
        <v>S2</v>
      </c>
      <c r="J553" t="e">
        <f>VLOOKUP(A553,'Bcos e Seg'!$C$1:$AC$262,11,)</f>
        <v>#N/A</v>
      </c>
    </row>
    <row r="554" spans="1:10" x14ac:dyDescent="0.25">
      <c r="A554" s="7">
        <v>2001001665</v>
      </c>
      <c r="B554" s="11" t="s">
        <v>1204</v>
      </c>
      <c r="C554" s="9" t="s">
        <v>1205</v>
      </c>
      <c r="D554" s="7" t="s">
        <v>297</v>
      </c>
      <c r="E554" s="9" t="s">
        <v>153</v>
      </c>
      <c r="F554" s="12">
        <v>4</v>
      </c>
      <c r="G554" t="e">
        <f>VLOOKUP(A554,planos!$C$1:$F$1040,3,)</f>
        <v>#N/A</v>
      </c>
      <c r="H554" t="e">
        <f>VLOOKUP(A554,planos!$C$1:$F$1040,4,)</f>
        <v>#N/A</v>
      </c>
      <c r="I554" t="str">
        <f>VLOOKUP(E554,segmentação!$A$1:$M$261,12,)</f>
        <v>S2</v>
      </c>
      <c r="J554" t="e">
        <f>VLOOKUP(A554,'Bcos e Seg'!$C$1:$AC$262,11,)</f>
        <v>#N/A</v>
      </c>
    </row>
    <row r="555" spans="1:10" x14ac:dyDescent="0.25">
      <c r="A555" s="7">
        <v>2001001738</v>
      </c>
      <c r="B555" s="11" t="s">
        <v>1206</v>
      </c>
      <c r="C555" s="9" t="s">
        <v>1207</v>
      </c>
      <c r="D555" s="7" t="s">
        <v>297</v>
      </c>
      <c r="E555" s="9" t="s">
        <v>137</v>
      </c>
      <c r="F555" s="10">
        <v>13358</v>
      </c>
      <c r="G555" t="str">
        <f>VLOOKUP(A555,planos!$C$1:$F$1040,3,)</f>
        <v>ATIVO - EM FUNCIONAMENTO</v>
      </c>
      <c r="H555" t="str">
        <f>VLOOKUP(A555,planos!$C$1:$F$1040,4,)</f>
        <v>LC109</v>
      </c>
      <c r="I555" t="str">
        <f>VLOOKUP(E555,segmentação!$A$1:$M$261,12,)</f>
        <v>S3</v>
      </c>
      <c r="J555" t="e">
        <f>VLOOKUP(A555,'Bcos e Seg'!$C$1:$AC$262,11,)</f>
        <v>#N/A</v>
      </c>
    </row>
    <row r="556" spans="1:10" x14ac:dyDescent="0.25">
      <c r="A556" s="7">
        <v>2001001983</v>
      </c>
      <c r="B556" s="11" t="s">
        <v>1208</v>
      </c>
      <c r="C556" s="9" t="s">
        <v>1209</v>
      </c>
      <c r="D556" s="7" t="s">
        <v>297</v>
      </c>
      <c r="E556" s="9" t="s">
        <v>128</v>
      </c>
      <c r="F556" s="12">
        <v>879</v>
      </c>
      <c r="G556" t="str">
        <f>VLOOKUP(A556,planos!$C$1:$F$1040,3,)</f>
        <v>ATIVO - EM FUNCIONAMENTO</v>
      </c>
      <c r="H556" t="str">
        <f>VLOOKUP(A556,planos!$C$1:$F$1040,4,)</f>
        <v>LC109</v>
      </c>
      <c r="I556" t="str">
        <f>VLOOKUP(E556,segmentação!$A$1:$M$261,12,)</f>
        <v>S2</v>
      </c>
      <c r="J556" t="e">
        <f>VLOOKUP(A556,'Bcos e Seg'!$C$1:$AC$262,11,)</f>
        <v>#N/A</v>
      </c>
    </row>
    <row r="557" spans="1:10" x14ac:dyDescent="0.25">
      <c r="A557" s="7">
        <v>2001002092</v>
      </c>
      <c r="B557" s="11" t="s">
        <v>1210</v>
      </c>
      <c r="C557" s="9" t="s">
        <v>1211</v>
      </c>
      <c r="D557" s="7" t="s">
        <v>297</v>
      </c>
      <c r="E557" s="9" t="s">
        <v>127</v>
      </c>
      <c r="F557" s="10">
        <v>1038</v>
      </c>
      <c r="G557" t="str">
        <f>VLOOKUP(A557,planos!$C$1:$F$1040,3,)</f>
        <v>ATIVO - EM FUNCIONAMENTO</v>
      </c>
      <c r="H557" t="str">
        <f>VLOOKUP(A557,planos!$C$1:$F$1040,4,)</f>
        <v>LC109</v>
      </c>
      <c r="I557" t="str">
        <f>VLOOKUP(E557,segmentação!$A$1:$M$261,12,)</f>
        <v>S2</v>
      </c>
      <c r="J557" t="e">
        <f>VLOOKUP(A557,'Bcos e Seg'!$C$1:$AC$262,11,)</f>
        <v>#N/A</v>
      </c>
    </row>
    <row r="558" spans="1:10" x14ac:dyDescent="0.25">
      <c r="A558" s="7">
        <v>2001002165</v>
      </c>
      <c r="B558" s="11" t="s">
        <v>1212</v>
      </c>
      <c r="C558" s="9" t="s">
        <v>9</v>
      </c>
      <c r="D558" s="7" t="s">
        <v>352</v>
      </c>
      <c r="E558" s="9" t="s">
        <v>85</v>
      </c>
      <c r="F558" s="10">
        <v>16285</v>
      </c>
      <c r="G558" t="str">
        <f>VLOOKUP(A558,planos!$C$1:$F$1040,3,)</f>
        <v>ATIVO - EM EXTINÇÃO</v>
      </c>
      <c r="H558" t="str">
        <f>VLOOKUP(A558,planos!$C$1:$F$1040,4,)</f>
        <v>LC108/109</v>
      </c>
      <c r="I558" t="str">
        <f>VLOOKUP(E558,segmentação!$A$1:$M$261,12,)</f>
        <v>S2</v>
      </c>
      <c r="J558" t="e">
        <f>VLOOKUP(A558,'Bcos e Seg'!$C$1:$AC$262,11,)</f>
        <v>#N/A</v>
      </c>
    </row>
    <row r="559" spans="1:10" x14ac:dyDescent="0.25">
      <c r="A559" s="7">
        <v>2001002238</v>
      </c>
      <c r="B559" s="11" t="s">
        <v>1213</v>
      </c>
      <c r="C559" s="9" t="s">
        <v>1214</v>
      </c>
      <c r="D559" s="7" t="s">
        <v>286</v>
      </c>
      <c r="E559" s="9" t="s">
        <v>85</v>
      </c>
      <c r="F559" s="10">
        <v>3612</v>
      </c>
      <c r="G559" t="str">
        <f>VLOOKUP(A559,planos!$C$1:$F$1040,3,)</f>
        <v>ATIVO - EM EXTINÇÃO</v>
      </c>
      <c r="H559" t="str">
        <f>VLOOKUP(A559,planos!$C$1:$F$1040,4,)</f>
        <v>LC108/109</v>
      </c>
      <c r="I559" t="str">
        <f>VLOOKUP(E559,segmentação!$A$1:$M$261,12,)</f>
        <v>S2</v>
      </c>
      <c r="J559" t="e">
        <f>VLOOKUP(A559,'Bcos e Seg'!$C$1:$AC$262,11,)</f>
        <v>#N/A</v>
      </c>
    </row>
    <row r="560" spans="1:10" x14ac:dyDescent="0.25">
      <c r="A560" s="7">
        <v>2001002483</v>
      </c>
      <c r="B560" s="11" t="s">
        <v>847</v>
      </c>
      <c r="C560" s="9" t="s">
        <v>848</v>
      </c>
      <c r="D560" s="7" t="s">
        <v>352</v>
      </c>
      <c r="E560" s="9" t="s">
        <v>134</v>
      </c>
      <c r="F560" s="12">
        <v>965</v>
      </c>
      <c r="G560" t="str">
        <f>VLOOKUP(A560,planos!$C$1:$F$1040,3,)</f>
        <v>ATIVO - EM FUNCIONAMENTO</v>
      </c>
      <c r="H560" t="str">
        <f>VLOOKUP(A560,planos!$C$1:$F$1040,4,)</f>
        <v>LC108/109</v>
      </c>
      <c r="I560" t="str">
        <f>VLOOKUP(E560,segmentação!$A$1:$M$261,12,)</f>
        <v>S3</v>
      </c>
      <c r="J560" t="str">
        <f>VLOOKUP(A560,'Bcos e Seg'!$C$1:$AC$262,11,)</f>
        <v>BANCO REGIONAL DE DESENVOLVIMENTO DO EXTREMO SUL</v>
      </c>
    </row>
    <row r="561" spans="1:10" x14ac:dyDescent="0.25">
      <c r="A561" s="7">
        <v>2001002629</v>
      </c>
      <c r="B561" s="11" t="s">
        <v>1215</v>
      </c>
      <c r="C561" s="9" t="s">
        <v>1216</v>
      </c>
      <c r="D561" s="7" t="s">
        <v>297</v>
      </c>
      <c r="E561" s="9" t="s">
        <v>153</v>
      </c>
      <c r="F561" s="12">
        <v>5</v>
      </c>
      <c r="G561" t="e">
        <f>VLOOKUP(A561,planos!$C$1:$F$1040,3,)</f>
        <v>#N/A</v>
      </c>
      <c r="H561" t="e">
        <f>VLOOKUP(A561,planos!$C$1:$F$1040,4,)</f>
        <v>#N/A</v>
      </c>
      <c r="I561" t="str">
        <f>VLOOKUP(E561,segmentação!$A$1:$M$261,12,)</f>
        <v>S2</v>
      </c>
      <c r="J561" t="e">
        <f>VLOOKUP(A561,'Bcos e Seg'!$C$1:$AC$262,11,)</f>
        <v>#N/A</v>
      </c>
    </row>
    <row r="562" spans="1:10" x14ac:dyDescent="0.25">
      <c r="A562" s="7">
        <v>2002000174</v>
      </c>
      <c r="B562" s="11" t="s">
        <v>1217</v>
      </c>
      <c r="C562" s="9" t="s">
        <v>1218</v>
      </c>
      <c r="D562" s="7" t="s">
        <v>352</v>
      </c>
      <c r="E562" s="9" t="s">
        <v>192</v>
      </c>
      <c r="F562" s="10">
        <v>3240</v>
      </c>
      <c r="G562" t="str">
        <f>VLOOKUP(A562,planos!$C$1:$F$1040,3,)</f>
        <v>ATIVO - EM FUNCIONAMENTO</v>
      </c>
      <c r="H562" t="str">
        <f>VLOOKUP(A562,planos!$C$1:$F$1040,4,)</f>
        <v>LC109</v>
      </c>
      <c r="I562" t="str">
        <f>VLOOKUP(E562,segmentação!$A$1:$M$261,12,)</f>
        <v>S3</v>
      </c>
      <c r="J562" t="e">
        <f>VLOOKUP(A562,'Bcos e Seg'!$C$1:$AC$262,11,)</f>
        <v>#N/A</v>
      </c>
    </row>
    <row r="563" spans="1:10" x14ac:dyDescent="0.25">
      <c r="A563" s="7">
        <v>2002000247</v>
      </c>
      <c r="B563" s="11" t="s">
        <v>1219</v>
      </c>
      <c r="C563" s="9" t="s">
        <v>945</v>
      </c>
      <c r="D563" s="7" t="s">
        <v>352</v>
      </c>
      <c r="E563" s="9" t="s">
        <v>80</v>
      </c>
      <c r="F563" s="10">
        <v>1270</v>
      </c>
      <c r="G563" t="str">
        <f>VLOOKUP(A563,planos!$C$1:$F$1040,3,)</f>
        <v>ATIVO - EM EXTINÇÃO</v>
      </c>
      <c r="H563" t="str">
        <f>VLOOKUP(A563,planos!$C$1:$F$1040,4,)</f>
        <v>LC109</v>
      </c>
      <c r="I563" t="str">
        <f>VLOOKUP(E563,segmentação!$A$1:$M$261,12,)</f>
        <v>S3</v>
      </c>
      <c r="J563" t="e">
        <f>VLOOKUP(A563,'Bcos e Seg'!$C$1:$AC$262,11,)</f>
        <v>#N/A</v>
      </c>
    </row>
    <row r="564" spans="1:10" x14ac:dyDescent="0.25">
      <c r="A564" s="7">
        <v>2002000311</v>
      </c>
      <c r="B564" s="11" t="s">
        <v>885</v>
      </c>
      <c r="C564" s="9" t="s">
        <v>1220</v>
      </c>
      <c r="D564" s="7" t="s">
        <v>352</v>
      </c>
      <c r="E564" s="9" t="s">
        <v>229</v>
      </c>
      <c r="F564" s="10">
        <v>8619</v>
      </c>
      <c r="G564" t="str">
        <f>VLOOKUP(A564,planos!$C$1:$F$1040,3,)</f>
        <v>ATIVO - EM EXTINÇÃO</v>
      </c>
      <c r="H564" t="str">
        <f>VLOOKUP(A564,planos!$C$1:$F$1040,4,)</f>
        <v>LC108/109</v>
      </c>
      <c r="I564" t="str">
        <f>VLOOKUP(E564,segmentação!$A$1:$M$261,12,)</f>
        <v>S1</v>
      </c>
      <c r="J564" t="e">
        <f>VLOOKUP(A564,'Bcos e Seg'!$C$1:$AC$262,11,)</f>
        <v>#N/A</v>
      </c>
    </row>
    <row r="565" spans="1:10" x14ac:dyDescent="0.25">
      <c r="A565" s="7">
        <v>2002000492</v>
      </c>
      <c r="B565" s="11" t="s">
        <v>1221</v>
      </c>
      <c r="C565" s="9" t="s">
        <v>1222</v>
      </c>
      <c r="D565" s="7" t="s">
        <v>297</v>
      </c>
      <c r="E565" s="9" t="s">
        <v>172</v>
      </c>
      <c r="F565" s="10">
        <v>7418</v>
      </c>
      <c r="G565" t="str">
        <f>VLOOKUP(A565,planos!$C$1:$F$1040,3,)</f>
        <v>ATIVO - EM FUNCIONAMENTO</v>
      </c>
      <c r="H565" t="str">
        <f>VLOOKUP(A565,planos!$C$1:$F$1040,4,)</f>
        <v>LC108/109</v>
      </c>
      <c r="I565" t="str">
        <f>VLOOKUP(E565,segmentação!$A$1:$M$261,12,)</f>
        <v>S1</v>
      </c>
      <c r="J565" t="e">
        <f>VLOOKUP(A565,'Bcos e Seg'!$C$1:$AC$262,11,)</f>
        <v>#N/A</v>
      </c>
    </row>
    <row r="566" spans="1:10" x14ac:dyDescent="0.25">
      <c r="A566" s="7">
        <v>2002000565</v>
      </c>
      <c r="B566" s="11" t="s">
        <v>1223</v>
      </c>
      <c r="C566" s="9" t="s">
        <v>1224</v>
      </c>
      <c r="D566" s="7" t="s">
        <v>352</v>
      </c>
      <c r="E566" s="9" t="s">
        <v>32</v>
      </c>
      <c r="F566" s="12">
        <v>645</v>
      </c>
      <c r="G566" t="str">
        <f>VLOOKUP(A566,planos!$C$1:$F$1040,3,)</f>
        <v>ATIVO - EM FUNCIONAMENTO</v>
      </c>
      <c r="H566" t="str">
        <f>VLOOKUP(A566,planos!$C$1:$F$1040,4,)</f>
        <v>LC109</v>
      </c>
      <c r="I566" t="str">
        <f>VLOOKUP(E566,segmentação!$A$1:$M$261,12,)</f>
        <v>S2</v>
      </c>
      <c r="J566" t="e">
        <f>VLOOKUP(A566,'Bcos e Seg'!$C$1:$AC$262,11,)</f>
        <v>#N/A</v>
      </c>
    </row>
    <row r="567" spans="1:10" x14ac:dyDescent="0.25">
      <c r="A567" s="7">
        <v>2002000638</v>
      </c>
      <c r="B567" s="11" t="s">
        <v>1225</v>
      </c>
      <c r="C567" s="9" t="s">
        <v>1226</v>
      </c>
      <c r="D567" s="7" t="s">
        <v>352</v>
      </c>
      <c r="E567" s="9" t="s">
        <v>118</v>
      </c>
      <c r="F567" s="10">
        <v>10179</v>
      </c>
      <c r="G567" t="str">
        <f>VLOOKUP(A567,planos!$C$1:$F$1040,3,)</f>
        <v>ATIVO - EM FUNCIONAMENTO</v>
      </c>
      <c r="H567" t="str">
        <f>VLOOKUP(A567,planos!$C$1:$F$1040,4,)</f>
        <v>LC108/109</v>
      </c>
      <c r="I567" t="str">
        <f>VLOOKUP(E567,segmentação!$A$1:$M$261,12,)</f>
        <v>S2</v>
      </c>
      <c r="J567" t="str">
        <f>VLOOKUP(A567,'Bcos e Seg'!$C$1:$AC$262,11,)</f>
        <v>BANCO DO ESTADO DE SANTA CATARINA SA</v>
      </c>
    </row>
    <row r="568" spans="1:10" x14ac:dyDescent="0.25">
      <c r="A568" s="7">
        <v>2002000719</v>
      </c>
      <c r="B568" s="11" t="s">
        <v>1227</v>
      </c>
      <c r="C568" s="9" t="s">
        <v>1228</v>
      </c>
      <c r="D568" s="7" t="s">
        <v>352</v>
      </c>
      <c r="E568" s="9" t="s">
        <v>32</v>
      </c>
      <c r="F568" s="10">
        <v>1632</v>
      </c>
      <c r="G568" t="str">
        <f>VLOOKUP(A568,planos!$C$1:$F$1040,3,)</f>
        <v>ATIVO - EM FUNCIONAMENTO</v>
      </c>
      <c r="H568" t="str">
        <f>VLOOKUP(A568,planos!$C$1:$F$1040,4,)</f>
        <v>LC109</v>
      </c>
      <c r="I568" t="str">
        <f>VLOOKUP(E568,segmentação!$A$1:$M$261,12,)</f>
        <v>S2</v>
      </c>
      <c r="J568" t="e">
        <f>VLOOKUP(A568,'Bcos e Seg'!$C$1:$AC$262,11,)</f>
        <v>#N/A</v>
      </c>
    </row>
    <row r="569" spans="1:10" x14ac:dyDescent="0.25">
      <c r="A569" s="7">
        <v>2002000883</v>
      </c>
      <c r="B569" s="11" t="s">
        <v>1229</v>
      </c>
      <c r="C569" s="9" t="s">
        <v>1230</v>
      </c>
      <c r="D569" s="7" t="s">
        <v>297</v>
      </c>
      <c r="E569" s="9" t="s">
        <v>172</v>
      </c>
      <c r="F569" s="12">
        <v>0</v>
      </c>
      <c r="G569" t="e">
        <f>VLOOKUP(A569,planos!$C$1:$F$1040,3,)</f>
        <v>#N/A</v>
      </c>
      <c r="H569" t="e">
        <f>VLOOKUP(A569,planos!$C$1:$F$1040,4,)</f>
        <v>#N/A</v>
      </c>
      <c r="I569" t="str">
        <f>VLOOKUP(E569,segmentação!$A$1:$M$261,12,)</f>
        <v>S1</v>
      </c>
      <c r="J569" t="e">
        <f>VLOOKUP(A569,'Bcos e Seg'!$C$1:$AC$262,11,)</f>
        <v>#N/A</v>
      </c>
    </row>
    <row r="570" spans="1:10" x14ac:dyDescent="0.25">
      <c r="A570" s="7">
        <v>2002000956</v>
      </c>
      <c r="B570" s="11" t="s">
        <v>1231</v>
      </c>
      <c r="C570" s="9" t="s">
        <v>1232</v>
      </c>
      <c r="D570" s="7" t="s">
        <v>297</v>
      </c>
      <c r="E570" s="9" t="s">
        <v>127</v>
      </c>
      <c r="F570" s="10">
        <v>2572</v>
      </c>
      <c r="G570" t="str">
        <f>VLOOKUP(A570,planos!$C$1:$F$1040,3,)</f>
        <v>ATIVO - EM FUNCIONAMENTO</v>
      </c>
      <c r="H570" t="str">
        <f>VLOOKUP(A570,planos!$C$1:$F$1040,4,)</f>
        <v>LC109</v>
      </c>
      <c r="I570" t="str">
        <f>VLOOKUP(E570,segmentação!$A$1:$M$261,12,)</f>
        <v>S2</v>
      </c>
      <c r="J570" t="str">
        <f>VLOOKUP(A570,'Bcos e Seg'!$C$1:$AC$262,11,)</f>
        <v>BANCO DO ESTADO DO PARA S A</v>
      </c>
    </row>
    <row r="571" spans="1:10" x14ac:dyDescent="0.25">
      <c r="A571" s="7">
        <v>2002001065</v>
      </c>
      <c r="B571" s="11" t="s">
        <v>1233</v>
      </c>
      <c r="C571" s="9" t="s">
        <v>1234</v>
      </c>
      <c r="D571" s="7" t="s">
        <v>352</v>
      </c>
      <c r="E571" s="9" t="s">
        <v>231</v>
      </c>
      <c r="F571" s="12">
        <v>808</v>
      </c>
      <c r="G571" t="str">
        <f>VLOOKUP(A571,planos!$C$1:$F$1040,3,)</f>
        <v>ATIVO - EM FUNCIONAMENTO</v>
      </c>
      <c r="H571" t="str">
        <f>VLOOKUP(A571,planos!$C$1:$F$1040,4,)</f>
        <v>LC108/109</v>
      </c>
      <c r="I571" t="str">
        <f>VLOOKUP(E571,segmentação!$A$1:$M$261,12,)</f>
        <v>S2</v>
      </c>
      <c r="J571" t="e">
        <f>VLOOKUP(A571,'Bcos e Seg'!$C$1:$AC$262,11,)</f>
        <v>#N/A</v>
      </c>
    </row>
    <row r="572" spans="1:10" x14ac:dyDescent="0.25">
      <c r="A572" s="7">
        <v>2002001138</v>
      </c>
      <c r="B572" s="11" t="s">
        <v>1235</v>
      </c>
      <c r="C572" s="9" t="s">
        <v>1236</v>
      </c>
      <c r="D572" s="7" t="s">
        <v>297</v>
      </c>
      <c r="E572" s="9" t="s">
        <v>158</v>
      </c>
      <c r="F572" s="12">
        <v>204</v>
      </c>
      <c r="G572" t="str">
        <f>VLOOKUP(A572,planos!$C$1:$F$1040,3,)</f>
        <v>ATIVO - EM FUNCIONAMENTO</v>
      </c>
      <c r="H572" t="str">
        <f>VLOOKUP(A572,planos!$C$1:$F$1040,4,)</f>
        <v>LC109</v>
      </c>
      <c r="I572" t="str">
        <f>VLOOKUP(E572,segmentação!$A$1:$M$261,12,)</f>
        <v>S2</v>
      </c>
      <c r="J572" t="e">
        <f>VLOOKUP(A572,'Bcos e Seg'!$C$1:$AC$262,11,)</f>
        <v>#N/A</v>
      </c>
    </row>
    <row r="573" spans="1:10" x14ac:dyDescent="0.25">
      <c r="A573" s="7">
        <v>2002001456</v>
      </c>
      <c r="B573" s="11" t="s">
        <v>1237</v>
      </c>
      <c r="C573" s="9" t="s">
        <v>1238</v>
      </c>
      <c r="D573" s="7" t="s">
        <v>297</v>
      </c>
      <c r="E573" s="9" t="s">
        <v>87</v>
      </c>
      <c r="F573" s="10">
        <v>9362</v>
      </c>
      <c r="G573" t="str">
        <f>VLOOKUP(A573,planos!$C$1:$F$1040,3,)</f>
        <v>ATIVO - EM FUNCIONAMENTO</v>
      </c>
      <c r="H573" t="str">
        <f>VLOOKUP(A573,planos!$C$1:$F$1040,4,)</f>
        <v>LC109</v>
      </c>
      <c r="I573" t="str">
        <f>VLOOKUP(E573,segmentação!$A$1:$M$261,12,)</f>
        <v>S2</v>
      </c>
      <c r="J573" t="e">
        <f>VLOOKUP(A573,'Bcos e Seg'!$C$1:$AC$262,11,)</f>
        <v>#N/A</v>
      </c>
    </row>
    <row r="574" spans="1:10" x14ac:dyDescent="0.25">
      <c r="A574" s="7">
        <v>2002001529</v>
      </c>
      <c r="B574" s="11" t="s">
        <v>1239</v>
      </c>
      <c r="C574" s="9" t="s">
        <v>202</v>
      </c>
      <c r="D574" s="7" t="s">
        <v>286</v>
      </c>
      <c r="E574" s="9" t="s">
        <v>202</v>
      </c>
      <c r="F574" s="12">
        <v>744</v>
      </c>
      <c r="G574" t="str">
        <f>VLOOKUP(A574,planos!$C$1:$F$1040,3,)</f>
        <v>ATIVO - EM EXTINÇÃO</v>
      </c>
      <c r="H574" t="str">
        <f>VLOOKUP(A574,planos!$C$1:$F$1040,4,)</f>
        <v>LC109</v>
      </c>
      <c r="I574" t="str">
        <f>VLOOKUP(E574,segmentação!$A$1:$M$261,12,)</f>
        <v>S3</v>
      </c>
      <c r="J574" t="e">
        <f>VLOOKUP(A574,'Bcos e Seg'!$C$1:$AC$262,11,)</f>
        <v>#N/A</v>
      </c>
    </row>
    <row r="575" spans="1:10" x14ac:dyDescent="0.25">
      <c r="A575" s="7">
        <v>2002001618</v>
      </c>
      <c r="B575" s="11" t="s">
        <v>1240</v>
      </c>
      <c r="C575" s="9" t="s">
        <v>1241</v>
      </c>
      <c r="D575" s="7" t="s">
        <v>297</v>
      </c>
      <c r="E575" s="9" t="s">
        <v>153</v>
      </c>
      <c r="F575" s="10">
        <v>1903</v>
      </c>
      <c r="G575" t="str">
        <f>VLOOKUP(A575,planos!$C$1:$F$1040,3,)</f>
        <v>ATIVO - EM FUNCIONAMENTO</v>
      </c>
      <c r="H575" t="str">
        <f>VLOOKUP(A575,planos!$C$1:$F$1040,4,)</f>
        <v>LC109</v>
      </c>
      <c r="I575" t="str">
        <f>VLOOKUP(E575,segmentação!$A$1:$M$261,12,)</f>
        <v>S2</v>
      </c>
      <c r="J575" t="e">
        <f>VLOOKUP(A575,'Bcos e Seg'!$C$1:$AC$262,11,)</f>
        <v>#N/A</v>
      </c>
    </row>
    <row r="576" spans="1:10" x14ac:dyDescent="0.25">
      <c r="A576" s="7">
        <v>2002001847</v>
      </c>
      <c r="B576" s="11" t="s">
        <v>1242</v>
      </c>
      <c r="C576" s="9" t="s">
        <v>146</v>
      </c>
      <c r="D576" s="7" t="s">
        <v>352</v>
      </c>
      <c r="E576" s="9" t="s">
        <v>146</v>
      </c>
      <c r="F576" s="10">
        <v>13897</v>
      </c>
      <c r="G576" t="str">
        <f>VLOOKUP(A576,planos!$C$1:$F$1040,3,)</f>
        <v>ATIVO - EM FUNCIONAMENTO</v>
      </c>
      <c r="H576" t="str">
        <f>VLOOKUP(A576,planos!$C$1:$F$1040,4,)</f>
        <v>LC109</v>
      </c>
      <c r="I576" t="str">
        <f>VLOOKUP(E576,segmentação!$A$1:$M$261,12,)</f>
        <v>S3</v>
      </c>
      <c r="J576" t="e">
        <f>VLOOKUP(A576,'Bcos e Seg'!$C$1:$AC$262,11,)</f>
        <v>#N/A</v>
      </c>
    </row>
    <row r="577" spans="1:10" x14ac:dyDescent="0.25">
      <c r="A577" s="7">
        <v>2002001911</v>
      </c>
      <c r="B577" s="11" t="s">
        <v>1243</v>
      </c>
      <c r="C577" s="9" t="s">
        <v>1243</v>
      </c>
      <c r="D577" s="7" t="s">
        <v>297</v>
      </c>
      <c r="E577" s="9" t="s">
        <v>172</v>
      </c>
      <c r="F577" s="12">
        <v>618</v>
      </c>
      <c r="G577" t="str">
        <f>VLOOKUP(A577,planos!$C$1:$F$1040,3,)</f>
        <v>ATIVO - EM FUNCIONAMENTO</v>
      </c>
      <c r="H577" t="str">
        <f>VLOOKUP(A577,planos!$C$1:$F$1040,4,)</f>
        <v>LC108/109</v>
      </c>
      <c r="I577" t="str">
        <f>VLOOKUP(E577,segmentação!$A$1:$M$261,12,)</f>
        <v>S1</v>
      </c>
      <c r="J577" t="e">
        <f>VLOOKUP(A577,'Bcos e Seg'!$C$1:$AC$262,11,)</f>
        <v>#N/A</v>
      </c>
    </row>
    <row r="578" spans="1:10" x14ac:dyDescent="0.25">
      <c r="A578" s="7">
        <v>2002002029</v>
      </c>
      <c r="B578" s="11" t="s">
        <v>1244</v>
      </c>
      <c r="C578" s="9" t="s">
        <v>1245</v>
      </c>
      <c r="D578" s="7" t="s">
        <v>297</v>
      </c>
      <c r="E578" s="9" t="s">
        <v>127</v>
      </c>
      <c r="F578" s="12">
        <v>236</v>
      </c>
      <c r="G578" t="str">
        <f>VLOOKUP(A578,planos!$C$1:$F$1040,3,)</f>
        <v>ATIVO - EM FUNCIONAMENTO</v>
      </c>
      <c r="H578" t="str">
        <f>VLOOKUP(A578,planos!$C$1:$F$1040,4,)</f>
        <v>LC109</v>
      </c>
      <c r="I578" t="str">
        <f>VLOOKUP(E578,segmentação!$A$1:$M$261,12,)</f>
        <v>S2</v>
      </c>
      <c r="J578" t="e">
        <f>VLOOKUP(A578,'Bcos e Seg'!$C$1:$AC$262,11,)</f>
        <v>#N/A</v>
      </c>
    </row>
    <row r="579" spans="1:10" x14ac:dyDescent="0.25">
      <c r="A579" s="7">
        <v>2002002118</v>
      </c>
      <c r="B579" s="11" t="s">
        <v>1246</v>
      </c>
      <c r="C579" s="9" t="s">
        <v>1247</v>
      </c>
      <c r="D579" s="7" t="s">
        <v>297</v>
      </c>
      <c r="E579" s="9" t="s">
        <v>127</v>
      </c>
      <c r="F579" s="12">
        <v>274</v>
      </c>
      <c r="G579" t="str">
        <f>VLOOKUP(A579,planos!$C$1:$F$1040,3,)</f>
        <v>ATIVO - EM FUNCIONAMENTO</v>
      </c>
      <c r="H579" t="str">
        <f>VLOOKUP(A579,planos!$C$1:$F$1040,4,)</f>
        <v>LC109</v>
      </c>
      <c r="I579" t="str">
        <f>VLOOKUP(E579,segmentação!$A$1:$M$261,12,)</f>
        <v>S2</v>
      </c>
      <c r="J579" t="e">
        <f>VLOOKUP(A579,'Bcos e Seg'!$C$1:$AC$262,11,)</f>
        <v>#N/A</v>
      </c>
    </row>
    <row r="580" spans="1:10" x14ac:dyDescent="0.25">
      <c r="A580" s="7">
        <v>2002002411</v>
      </c>
      <c r="B580" s="11" t="s">
        <v>1248</v>
      </c>
      <c r="C580" s="9" t="s">
        <v>414</v>
      </c>
      <c r="D580" s="7" t="s">
        <v>297</v>
      </c>
      <c r="E580" s="9" t="s">
        <v>266</v>
      </c>
      <c r="F580" s="10">
        <v>15119</v>
      </c>
      <c r="G580" t="str">
        <f>VLOOKUP(A580,planos!$C$1:$F$1040,3,)</f>
        <v>ATIVO - EM FUNCIONAMENTO</v>
      </c>
      <c r="H580" t="str">
        <f>VLOOKUP(A580,planos!$C$1:$F$1040,4,)</f>
        <v>LC109</v>
      </c>
      <c r="I580" t="str">
        <f>VLOOKUP(E580,segmentação!$A$1:$M$261,12,)</f>
        <v>S3</v>
      </c>
      <c r="J580" t="e">
        <f>VLOOKUP(A580,'Bcos e Seg'!$C$1:$AC$262,11,)</f>
        <v>#N/A</v>
      </c>
    </row>
    <row r="581" spans="1:10" x14ac:dyDescent="0.25">
      <c r="A581" s="7">
        <v>2002002665</v>
      </c>
      <c r="B581" s="11" t="s">
        <v>1249</v>
      </c>
      <c r="C581" s="9" t="s">
        <v>1250</v>
      </c>
      <c r="D581" s="7" t="s">
        <v>352</v>
      </c>
      <c r="E581" s="9" t="s">
        <v>452</v>
      </c>
      <c r="F581" s="12">
        <v>29</v>
      </c>
      <c r="G581" t="e">
        <f>VLOOKUP(A581,planos!$C$1:$F$1040,3,)</f>
        <v>#N/A</v>
      </c>
      <c r="H581" t="e">
        <f>VLOOKUP(A581,planos!$C$1:$F$1040,4,)</f>
        <v>#N/A</v>
      </c>
      <c r="I581" t="e">
        <f>VLOOKUP(E581,segmentação!$A$1:$M$261,12,)</f>
        <v>#N/A</v>
      </c>
      <c r="J581" t="e">
        <f>VLOOKUP(A581,'Bcos e Seg'!$C$1:$AC$262,11,)</f>
        <v>#N/A</v>
      </c>
    </row>
    <row r="582" spans="1:10" x14ac:dyDescent="0.25">
      <c r="A582" s="7">
        <v>2002002738</v>
      </c>
      <c r="B582" s="11" t="s">
        <v>1251</v>
      </c>
      <c r="C582" s="9" t="s">
        <v>1252</v>
      </c>
      <c r="D582" s="7" t="s">
        <v>352</v>
      </c>
      <c r="E582" s="9" t="s">
        <v>452</v>
      </c>
      <c r="F582" s="12">
        <v>197</v>
      </c>
      <c r="G582" t="e">
        <f>VLOOKUP(A582,planos!$C$1:$F$1040,3,)</f>
        <v>#N/A</v>
      </c>
      <c r="H582" t="e">
        <f>VLOOKUP(A582,planos!$C$1:$F$1040,4,)</f>
        <v>#N/A</v>
      </c>
      <c r="I582" t="e">
        <f>VLOOKUP(E582,segmentação!$A$1:$M$261,12,)</f>
        <v>#N/A</v>
      </c>
      <c r="J582" t="e">
        <f>VLOOKUP(A582,'Bcos e Seg'!$C$1:$AC$262,11,)</f>
        <v>#N/A</v>
      </c>
    </row>
    <row r="583" spans="1:10" x14ac:dyDescent="0.25">
      <c r="A583" s="7">
        <v>2002002819</v>
      </c>
      <c r="B583" s="11" t="s">
        <v>1253</v>
      </c>
      <c r="C583" s="9" t="s">
        <v>1254</v>
      </c>
      <c r="D583" s="7" t="s">
        <v>352</v>
      </c>
      <c r="E583" s="9" t="s">
        <v>452</v>
      </c>
      <c r="F583" s="12">
        <v>585</v>
      </c>
      <c r="G583" t="e">
        <f>VLOOKUP(A583,planos!$C$1:$F$1040,3,)</f>
        <v>#N/A</v>
      </c>
      <c r="H583" t="e">
        <f>VLOOKUP(A583,planos!$C$1:$F$1040,4,)</f>
        <v>#N/A</v>
      </c>
      <c r="I583" t="e">
        <f>VLOOKUP(E583,segmentação!$A$1:$M$261,12,)</f>
        <v>#N/A</v>
      </c>
      <c r="J583" t="e">
        <f>VLOOKUP(A583,'Bcos e Seg'!$C$1:$AC$262,11,)</f>
        <v>#N/A</v>
      </c>
    </row>
    <row r="584" spans="1:10" x14ac:dyDescent="0.25">
      <c r="A584" s="7">
        <v>2002003238</v>
      </c>
      <c r="B584" s="11" t="s">
        <v>1255</v>
      </c>
      <c r="C584" s="9" t="s">
        <v>1256</v>
      </c>
      <c r="D584" s="7" t="s">
        <v>352</v>
      </c>
      <c r="E584" s="9" t="s">
        <v>452</v>
      </c>
      <c r="F584" s="12">
        <v>269</v>
      </c>
      <c r="G584" t="e">
        <f>VLOOKUP(A584,planos!$C$1:$F$1040,3,)</f>
        <v>#N/A</v>
      </c>
      <c r="H584" t="e">
        <f>VLOOKUP(A584,planos!$C$1:$F$1040,4,)</f>
        <v>#N/A</v>
      </c>
      <c r="I584" t="e">
        <f>VLOOKUP(E584,segmentação!$A$1:$M$261,12,)</f>
        <v>#N/A</v>
      </c>
      <c r="J584" t="e">
        <f>VLOOKUP(A584,'Bcos e Seg'!$C$1:$AC$262,11,)</f>
        <v>#N/A</v>
      </c>
    </row>
    <row r="585" spans="1:10" x14ac:dyDescent="0.25">
      <c r="A585" s="7">
        <v>2002003483</v>
      </c>
      <c r="B585" s="11" t="s">
        <v>1257</v>
      </c>
      <c r="C585" s="9" t="s">
        <v>1258</v>
      </c>
      <c r="D585" s="7" t="s">
        <v>352</v>
      </c>
      <c r="E585" s="9" t="s">
        <v>452</v>
      </c>
      <c r="F585" s="12">
        <v>163</v>
      </c>
      <c r="G585" t="e">
        <f>VLOOKUP(A585,planos!$C$1:$F$1040,3,)</f>
        <v>#N/A</v>
      </c>
      <c r="H585" t="e">
        <f>VLOOKUP(A585,planos!$C$1:$F$1040,4,)</f>
        <v>#N/A</v>
      </c>
      <c r="I585" t="e">
        <f>VLOOKUP(E585,segmentação!$A$1:$M$261,12,)</f>
        <v>#N/A</v>
      </c>
      <c r="J585" t="e">
        <f>VLOOKUP(A585,'Bcos e Seg'!$C$1:$AC$262,11,)</f>
        <v>#N/A</v>
      </c>
    </row>
    <row r="586" spans="1:10" x14ac:dyDescent="0.25">
      <c r="A586" s="7">
        <v>2002003556</v>
      </c>
      <c r="B586" s="11" t="s">
        <v>1259</v>
      </c>
      <c r="C586" s="9" t="s">
        <v>1260</v>
      </c>
      <c r="D586" s="7" t="s">
        <v>352</v>
      </c>
      <c r="E586" s="9" t="s">
        <v>452</v>
      </c>
      <c r="F586" s="10">
        <v>2309</v>
      </c>
      <c r="G586" t="e">
        <f>VLOOKUP(A586,planos!$C$1:$F$1040,3,)</f>
        <v>#N/A</v>
      </c>
      <c r="H586" t="e">
        <f>VLOOKUP(A586,planos!$C$1:$F$1040,4,)</f>
        <v>#N/A</v>
      </c>
      <c r="I586" t="e">
        <f>VLOOKUP(E586,segmentação!$A$1:$M$261,12,)</f>
        <v>#N/A</v>
      </c>
      <c r="J586" t="e">
        <f>VLOOKUP(A586,'Bcos e Seg'!$C$1:$AC$262,11,)</f>
        <v>#N/A</v>
      </c>
    </row>
    <row r="587" spans="1:10" x14ac:dyDescent="0.25">
      <c r="A587" s="7">
        <v>2002003718</v>
      </c>
      <c r="B587" s="11" t="s">
        <v>1261</v>
      </c>
      <c r="C587" s="9" t="s">
        <v>1262</v>
      </c>
      <c r="D587" s="7" t="s">
        <v>352</v>
      </c>
      <c r="E587" s="9" t="s">
        <v>452</v>
      </c>
      <c r="F587" s="12">
        <v>967</v>
      </c>
      <c r="G587" t="e">
        <f>VLOOKUP(A587,planos!$C$1:$F$1040,3,)</f>
        <v>#N/A</v>
      </c>
      <c r="H587" t="e">
        <f>VLOOKUP(A587,planos!$C$1:$F$1040,4,)</f>
        <v>#N/A</v>
      </c>
      <c r="I587" t="e">
        <f>VLOOKUP(E587,segmentação!$A$1:$M$261,12,)</f>
        <v>#N/A</v>
      </c>
      <c r="J587" t="e">
        <f>VLOOKUP(A587,'Bcos e Seg'!$C$1:$AC$262,11,)</f>
        <v>#N/A</v>
      </c>
    </row>
    <row r="588" spans="1:10" x14ac:dyDescent="0.25">
      <c r="A588" s="7">
        <v>2002003874</v>
      </c>
      <c r="B588" s="11" t="s">
        <v>1263</v>
      </c>
      <c r="C588" s="9" t="s">
        <v>1264</v>
      </c>
      <c r="D588" s="7" t="s">
        <v>352</v>
      </c>
      <c r="E588" s="9" t="s">
        <v>172</v>
      </c>
      <c r="F588" s="10">
        <v>5777</v>
      </c>
      <c r="G588" t="str">
        <f>VLOOKUP(A588,planos!$C$1:$F$1040,3,)</f>
        <v>ATIVO - EM RETIRADA DE PATROCÍNIO</v>
      </c>
      <c r="H588" t="str">
        <f>VLOOKUP(A588,planos!$C$1:$F$1040,4,)</f>
        <v>LC108/109</v>
      </c>
      <c r="I588" t="str">
        <f>VLOOKUP(E588,segmentação!$A$1:$M$261,12,)</f>
        <v>S1</v>
      </c>
      <c r="J588" t="e">
        <f>VLOOKUP(A588,'Bcos e Seg'!$C$1:$AC$262,11,)</f>
        <v>#N/A</v>
      </c>
    </row>
    <row r="589" spans="1:10" x14ac:dyDescent="0.25">
      <c r="A589" s="7">
        <v>2002003947</v>
      </c>
      <c r="B589" s="11" t="s">
        <v>1265</v>
      </c>
      <c r="C589" s="9" t="s">
        <v>1266</v>
      </c>
      <c r="D589" s="7" t="s">
        <v>352</v>
      </c>
      <c r="E589" s="9" t="s">
        <v>252</v>
      </c>
      <c r="F589" s="12">
        <v>902</v>
      </c>
      <c r="G589" t="str">
        <f>VLOOKUP(A589,planos!$C$1:$F$1040,3,)</f>
        <v>ATIVO - EM EXTINÇÃO</v>
      </c>
      <c r="H589" t="str">
        <f>VLOOKUP(A589,planos!$C$1:$F$1040,4,)</f>
        <v>LC109</v>
      </c>
      <c r="I589" t="str">
        <f>VLOOKUP(E589,segmentação!$A$1:$M$261,12,)</f>
        <v>S2</v>
      </c>
      <c r="J589" t="e">
        <f>VLOOKUP(A589,'Bcos e Seg'!$C$1:$AC$262,11,)</f>
        <v>#N/A</v>
      </c>
    </row>
    <row r="590" spans="1:10" x14ac:dyDescent="0.25">
      <c r="A590" s="7">
        <v>2002004129</v>
      </c>
      <c r="B590" s="11" t="s">
        <v>1267</v>
      </c>
      <c r="C590" s="9" t="s">
        <v>49</v>
      </c>
      <c r="D590" s="7" t="s">
        <v>352</v>
      </c>
      <c r="E590" s="9" t="s">
        <v>49</v>
      </c>
      <c r="F590" s="10">
        <v>82850</v>
      </c>
      <c r="G590" t="str">
        <f>VLOOKUP(A590,planos!$C$1:$F$1040,3,)</f>
        <v>ATIVO - EM FUNCIONAMENTO</v>
      </c>
      <c r="H590" t="str">
        <f>VLOOKUP(A590,planos!$C$1:$F$1040,4,)</f>
        <v>LC109</v>
      </c>
      <c r="I590" t="str">
        <f>VLOOKUP(E590,segmentação!$A$1:$M$261,12,)</f>
        <v>S3</v>
      </c>
      <c r="J590" t="str">
        <f>VLOOKUP(A590,'Bcos e Seg'!$C$1:$AC$262,11,)</f>
        <v>CSF ADMINISTRADORA E CORRETORA DE SEGUROS EIRELI</v>
      </c>
    </row>
    <row r="591" spans="1:10" x14ac:dyDescent="0.25">
      <c r="A591" s="7">
        <v>2002004218</v>
      </c>
      <c r="B591" s="11" t="s">
        <v>1268</v>
      </c>
      <c r="C591" s="9" t="s">
        <v>1269</v>
      </c>
      <c r="D591" s="7" t="s">
        <v>352</v>
      </c>
      <c r="E591" s="9" t="s">
        <v>452</v>
      </c>
      <c r="F591" s="10">
        <v>12523</v>
      </c>
      <c r="G591" t="e">
        <f>VLOOKUP(A591,planos!$C$1:$F$1040,3,)</f>
        <v>#N/A</v>
      </c>
      <c r="H591" t="e">
        <f>VLOOKUP(A591,planos!$C$1:$F$1040,4,)</f>
        <v>#N/A</v>
      </c>
      <c r="I591" t="e">
        <f>VLOOKUP(E591,segmentação!$A$1:$M$261,12,)</f>
        <v>#N/A</v>
      </c>
      <c r="J591" t="e">
        <f>VLOOKUP(A591,'Bcos e Seg'!$C$1:$AC$262,11,)</f>
        <v>#N/A</v>
      </c>
    </row>
    <row r="592" spans="1:10" x14ac:dyDescent="0.25">
      <c r="A592" s="7">
        <v>2002004374</v>
      </c>
      <c r="B592" s="11" t="s">
        <v>1270</v>
      </c>
      <c r="C592" s="9" t="s">
        <v>1271</v>
      </c>
      <c r="D592" s="7" t="s">
        <v>352</v>
      </c>
      <c r="E592" s="9" t="s">
        <v>452</v>
      </c>
      <c r="F592" s="10">
        <v>3781</v>
      </c>
      <c r="G592" t="e">
        <f>VLOOKUP(A592,planos!$C$1:$F$1040,3,)</f>
        <v>#N/A</v>
      </c>
      <c r="H592" t="e">
        <f>VLOOKUP(A592,planos!$C$1:$F$1040,4,)</f>
        <v>#N/A</v>
      </c>
      <c r="I592" t="e">
        <f>VLOOKUP(E592,segmentação!$A$1:$M$261,12,)</f>
        <v>#N/A</v>
      </c>
      <c r="J592" t="e">
        <f>VLOOKUP(A592,'Bcos e Seg'!$C$1:$AC$262,11,)</f>
        <v>#N/A</v>
      </c>
    </row>
    <row r="593" spans="1:10" x14ac:dyDescent="0.25">
      <c r="A593" s="7">
        <v>2002004447</v>
      </c>
      <c r="B593" s="11" t="s">
        <v>1272</v>
      </c>
      <c r="C593" s="9" t="s">
        <v>1273</v>
      </c>
      <c r="D593" s="7" t="s">
        <v>352</v>
      </c>
      <c r="E593" s="9" t="s">
        <v>452</v>
      </c>
      <c r="F593" s="10">
        <v>16068</v>
      </c>
      <c r="G593" t="e">
        <f>VLOOKUP(A593,planos!$C$1:$F$1040,3,)</f>
        <v>#N/A</v>
      </c>
      <c r="H593" t="e">
        <f>VLOOKUP(A593,planos!$C$1:$F$1040,4,)</f>
        <v>#N/A</v>
      </c>
      <c r="I593" t="e">
        <f>VLOOKUP(E593,segmentação!$A$1:$M$261,12,)</f>
        <v>#N/A</v>
      </c>
      <c r="J593" t="e">
        <f>VLOOKUP(A593,'Bcos e Seg'!$C$1:$AC$262,11,)</f>
        <v>#N/A</v>
      </c>
    </row>
    <row r="594" spans="1:10" x14ac:dyDescent="0.25">
      <c r="A594" s="7">
        <v>2002004692</v>
      </c>
      <c r="B594" s="11" t="s">
        <v>1274</v>
      </c>
      <c r="C594" s="9" t="s">
        <v>1275</v>
      </c>
      <c r="D594" s="7" t="s">
        <v>352</v>
      </c>
      <c r="E594" s="9" t="s">
        <v>118</v>
      </c>
      <c r="F594" s="12">
        <v>744</v>
      </c>
      <c r="G594" t="str">
        <f>VLOOKUP(A594,planos!$C$1:$F$1040,3,)</f>
        <v>ATIVO - EM FUNCIONAMENTO</v>
      </c>
      <c r="H594" t="str">
        <f>VLOOKUP(A594,planos!$C$1:$F$1040,4,)</f>
        <v>LC108/109</v>
      </c>
      <c r="I594" t="str">
        <f>VLOOKUP(E594,segmentação!$A$1:$M$261,12,)</f>
        <v>S2</v>
      </c>
      <c r="J594" t="e">
        <f>VLOOKUP(A594,'Bcos e Seg'!$C$1:$AC$262,11,)</f>
        <v>#N/A</v>
      </c>
    </row>
    <row r="595" spans="1:10" x14ac:dyDescent="0.25">
      <c r="A595" s="7">
        <v>2002004765</v>
      </c>
      <c r="B595" s="11" t="s">
        <v>1276</v>
      </c>
      <c r="C595" s="9" t="s">
        <v>1277</v>
      </c>
      <c r="D595" s="7" t="s">
        <v>352</v>
      </c>
      <c r="E595" s="9" t="s">
        <v>177</v>
      </c>
      <c r="F595" s="10">
        <v>166827</v>
      </c>
      <c r="G595" t="str">
        <f>VLOOKUP(A595,planos!$C$1:$F$1040,3,)</f>
        <v>ATIVO - EM FUNCIONAMENTO</v>
      </c>
      <c r="H595" t="str">
        <f>VLOOKUP(A595,planos!$C$1:$F$1040,4,)</f>
        <v>LC108/109</v>
      </c>
      <c r="I595" t="str">
        <f>VLOOKUP(E595,segmentação!$A$1:$M$261,12,)</f>
        <v>S1</v>
      </c>
      <c r="J595" t="e">
        <f>VLOOKUP(A595,'Bcos e Seg'!$C$1:$AC$262,11,)</f>
        <v>#N/A</v>
      </c>
    </row>
    <row r="596" spans="1:10" x14ac:dyDescent="0.25">
      <c r="A596" s="7">
        <v>2002004838</v>
      </c>
      <c r="B596" s="11" t="s">
        <v>885</v>
      </c>
      <c r="C596" s="9" t="s">
        <v>886</v>
      </c>
      <c r="D596" s="7" t="s">
        <v>297</v>
      </c>
      <c r="E596" s="9" t="s">
        <v>55</v>
      </c>
      <c r="F596" s="10">
        <v>1930</v>
      </c>
      <c r="G596" t="str">
        <f>VLOOKUP(A596,planos!$C$1:$F$1040,3,)</f>
        <v>ATIVO - EM FUNCIONAMENTO</v>
      </c>
      <c r="H596" t="str">
        <f>VLOOKUP(A596,planos!$C$1:$F$1040,4,)</f>
        <v>LC108/109</v>
      </c>
      <c r="I596" t="str">
        <f>VLOOKUP(E596,segmentação!$A$1:$M$261,12,)</f>
        <v>S3</v>
      </c>
      <c r="J596" t="str">
        <f>VLOOKUP(A596,'Bcos e Seg'!$C$1:$AC$262,11,)</f>
        <v>BANCO CENTRAL DO BRASIL</v>
      </c>
    </row>
    <row r="597" spans="1:10" x14ac:dyDescent="0.25">
      <c r="A597" s="7">
        <v>2003000119</v>
      </c>
      <c r="B597" s="11" t="s">
        <v>1278</v>
      </c>
      <c r="C597" s="9" t="s">
        <v>1279</v>
      </c>
      <c r="D597" s="7" t="s">
        <v>286</v>
      </c>
      <c r="E597" s="9" t="s">
        <v>153</v>
      </c>
      <c r="F597" s="12">
        <v>466</v>
      </c>
      <c r="G597" t="str">
        <f>VLOOKUP(A597,planos!$C$1:$F$1040,3,)</f>
        <v>ATIVO - EM EXTINÇÃO</v>
      </c>
      <c r="H597" t="str">
        <f>VLOOKUP(A597,planos!$C$1:$F$1040,4,)</f>
        <v>LC109</v>
      </c>
      <c r="I597" t="str">
        <f>VLOOKUP(E597,segmentação!$A$1:$M$261,12,)</f>
        <v>S2</v>
      </c>
      <c r="J597" t="e">
        <f>VLOOKUP(A597,'Bcos e Seg'!$C$1:$AC$262,11,)</f>
        <v>#N/A</v>
      </c>
    </row>
    <row r="598" spans="1:10" x14ac:dyDescent="0.25">
      <c r="A598" s="7">
        <v>2003000283</v>
      </c>
      <c r="B598" s="11" t="s">
        <v>1280</v>
      </c>
      <c r="C598" s="9" t="s">
        <v>1281</v>
      </c>
      <c r="D598" s="7" t="s">
        <v>297</v>
      </c>
      <c r="E598" s="9" t="s">
        <v>32</v>
      </c>
      <c r="F598" s="10">
        <v>1625</v>
      </c>
      <c r="G598" t="str">
        <f>VLOOKUP(A598,planos!$C$1:$F$1040,3,)</f>
        <v>ATIVO - EM FUNCIONAMENTO</v>
      </c>
      <c r="H598" t="str">
        <f>VLOOKUP(A598,planos!$C$1:$F$1040,4,)</f>
        <v>LC109</v>
      </c>
      <c r="I598" t="str">
        <f>VLOOKUP(E598,segmentação!$A$1:$M$261,12,)</f>
        <v>S2</v>
      </c>
      <c r="J598" t="e">
        <f>VLOOKUP(A598,'Bcos e Seg'!$C$1:$AC$262,11,)</f>
        <v>#N/A</v>
      </c>
    </row>
    <row r="599" spans="1:10" x14ac:dyDescent="0.25">
      <c r="A599" s="7">
        <v>2003000747</v>
      </c>
      <c r="B599" s="11" t="s">
        <v>1282</v>
      </c>
      <c r="C599" s="9" t="s">
        <v>1283</v>
      </c>
      <c r="D599" s="7" t="s">
        <v>297</v>
      </c>
      <c r="E599" s="9" t="s">
        <v>32</v>
      </c>
      <c r="F599" s="12">
        <v>131</v>
      </c>
      <c r="G599" t="str">
        <f>VLOOKUP(A599,planos!$C$1:$F$1040,3,)</f>
        <v>ATIVO - EM FUNCIONAMENTO</v>
      </c>
      <c r="H599" t="str">
        <f>VLOOKUP(A599,planos!$C$1:$F$1040,4,)</f>
        <v>LC109</v>
      </c>
      <c r="I599" t="str">
        <f>VLOOKUP(E599,segmentação!$A$1:$M$261,12,)</f>
        <v>S2</v>
      </c>
      <c r="J599" t="e">
        <f>VLOOKUP(A599,'Bcos e Seg'!$C$1:$AC$262,11,)</f>
        <v>#N/A</v>
      </c>
    </row>
    <row r="600" spans="1:10" x14ac:dyDescent="0.25">
      <c r="A600" s="7">
        <v>2003000992</v>
      </c>
      <c r="B600" s="11" t="s">
        <v>1284</v>
      </c>
      <c r="C600" s="9" t="s">
        <v>1285</v>
      </c>
      <c r="D600" s="7" t="s">
        <v>352</v>
      </c>
      <c r="E600" s="9" t="s">
        <v>154</v>
      </c>
      <c r="F600" s="12">
        <v>61</v>
      </c>
      <c r="G600" t="e">
        <f>VLOOKUP(A600,planos!$C$1:$F$1040,3,)</f>
        <v>#N/A</v>
      </c>
      <c r="H600" t="e">
        <f>VLOOKUP(A600,planos!$C$1:$F$1040,4,)</f>
        <v>#N/A</v>
      </c>
      <c r="I600" t="str">
        <f>VLOOKUP(E600,segmentação!$A$1:$M$261,12,)</f>
        <v>S4</v>
      </c>
      <c r="J600" t="e">
        <f>VLOOKUP(A600,'Bcos e Seg'!$C$1:$AC$262,11,)</f>
        <v>#N/A</v>
      </c>
    </row>
    <row r="601" spans="1:10" x14ac:dyDescent="0.25">
      <c r="A601" s="7">
        <v>2003001174</v>
      </c>
      <c r="B601" s="11" t="s">
        <v>1286</v>
      </c>
      <c r="C601" s="9" t="s">
        <v>1287</v>
      </c>
      <c r="D601" s="7" t="s">
        <v>297</v>
      </c>
      <c r="E601" s="9" t="s">
        <v>153</v>
      </c>
      <c r="F601" s="12">
        <v>146</v>
      </c>
      <c r="G601" t="str">
        <f>VLOOKUP(A601,planos!$C$1:$F$1040,3,)</f>
        <v>ATIVO - EM FUNCIONAMENTO</v>
      </c>
      <c r="H601" t="str">
        <f>VLOOKUP(A601,planos!$C$1:$F$1040,4,)</f>
        <v>LC109</v>
      </c>
      <c r="I601" t="str">
        <f>VLOOKUP(E601,segmentação!$A$1:$M$261,12,)</f>
        <v>S2</v>
      </c>
      <c r="J601" t="e">
        <f>VLOOKUP(A601,'Bcos e Seg'!$C$1:$AC$262,11,)</f>
        <v>#N/A</v>
      </c>
    </row>
    <row r="602" spans="1:10" x14ac:dyDescent="0.25">
      <c r="A602" s="7">
        <v>2003001247</v>
      </c>
      <c r="B602" s="11" t="s">
        <v>1288</v>
      </c>
      <c r="C602" s="9" t="s">
        <v>1288</v>
      </c>
      <c r="D602" s="7" t="s">
        <v>286</v>
      </c>
      <c r="E602" s="9" t="s">
        <v>153</v>
      </c>
      <c r="F602" s="10">
        <v>1353</v>
      </c>
      <c r="G602" t="str">
        <f>VLOOKUP(A602,planos!$C$1:$F$1040,3,)</f>
        <v>ATIVO - EM EXTINÇÃO</v>
      </c>
      <c r="H602" t="str">
        <f>VLOOKUP(A602,planos!$C$1:$F$1040,4,)</f>
        <v>LC109</v>
      </c>
      <c r="I602" t="str">
        <f>VLOOKUP(E602,segmentação!$A$1:$M$261,12,)</f>
        <v>S2</v>
      </c>
      <c r="J602" t="str">
        <f>VLOOKUP(A602,'Bcos e Seg'!$C$1:$AC$262,11,)</f>
        <v>HSBC SEGUROS (BRASIL) S.A.</v>
      </c>
    </row>
    <row r="603" spans="1:10" x14ac:dyDescent="0.25">
      <c r="A603" s="7">
        <v>2003001311</v>
      </c>
      <c r="B603" s="11" t="s">
        <v>1289</v>
      </c>
      <c r="C603" s="9" t="s">
        <v>1290</v>
      </c>
      <c r="D603" s="7" t="s">
        <v>297</v>
      </c>
      <c r="E603" s="9" t="s">
        <v>87</v>
      </c>
      <c r="F603" s="12">
        <v>584</v>
      </c>
      <c r="G603" t="str">
        <f>VLOOKUP(A603,planos!$C$1:$F$1040,3,)</f>
        <v>ATIVO - EM FUNCIONAMENTO</v>
      </c>
      <c r="H603" t="str">
        <f>VLOOKUP(A603,planos!$C$1:$F$1040,4,)</f>
        <v>LC109</v>
      </c>
      <c r="I603" t="str">
        <f>VLOOKUP(E603,segmentação!$A$1:$M$261,12,)</f>
        <v>S2</v>
      </c>
      <c r="J603" t="e">
        <f>VLOOKUP(A603,'Bcos e Seg'!$C$1:$AC$262,11,)</f>
        <v>#N/A</v>
      </c>
    </row>
    <row r="604" spans="1:10" x14ac:dyDescent="0.25">
      <c r="A604" s="7">
        <v>2003001565</v>
      </c>
      <c r="B604" s="11" t="s">
        <v>1291</v>
      </c>
      <c r="C604" s="9" t="s">
        <v>1292</v>
      </c>
      <c r="D604" s="7" t="s">
        <v>297</v>
      </c>
      <c r="E604" s="9" t="s">
        <v>153</v>
      </c>
      <c r="F604" s="12">
        <v>1</v>
      </c>
      <c r="G604" t="e">
        <f>VLOOKUP(A604,planos!$C$1:$F$1040,3,)</f>
        <v>#N/A</v>
      </c>
      <c r="H604" t="e">
        <f>VLOOKUP(A604,planos!$C$1:$F$1040,4,)</f>
        <v>#N/A</v>
      </c>
      <c r="I604" t="str">
        <f>VLOOKUP(E604,segmentação!$A$1:$M$261,12,)</f>
        <v>S2</v>
      </c>
      <c r="J604" t="e">
        <f>VLOOKUP(A604,'Bcos e Seg'!$C$1:$AC$262,11,)</f>
        <v>#N/A</v>
      </c>
    </row>
    <row r="605" spans="1:10" x14ac:dyDescent="0.25">
      <c r="A605" s="7">
        <v>2003001638</v>
      </c>
      <c r="B605" s="11" t="s">
        <v>1293</v>
      </c>
      <c r="C605" s="9" t="s">
        <v>1294</v>
      </c>
      <c r="D605" s="7" t="s">
        <v>352</v>
      </c>
      <c r="E605" s="9" t="s">
        <v>32</v>
      </c>
      <c r="F605" s="12">
        <v>314</v>
      </c>
      <c r="G605" t="str">
        <f>VLOOKUP(A605,planos!$C$1:$F$1040,3,)</f>
        <v>ATIVO - EM FUNCIONAMENTO</v>
      </c>
      <c r="H605" t="str">
        <f>VLOOKUP(A605,planos!$C$1:$F$1040,4,)</f>
        <v>LC109</v>
      </c>
      <c r="I605" t="str">
        <f>VLOOKUP(E605,segmentação!$A$1:$M$261,12,)</f>
        <v>S2</v>
      </c>
      <c r="J605" t="e">
        <f>VLOOKUP(A605,'Bcos e Seg'!$C$1:$AC$262,11,)</f>
        <v>#N/A</v>
      </c>
    </row>
    <row r="606" spans="1:10" x14ac:dyDescent="0.25">
      <c r="A606" s="7">
        <v>2003001719</v>
      </c>
      <c r="B606" s="11" t="s">
        <v>1295</v>
      </c>
      <c r="C606" s="9" t="s">
        <v>1296</v>
      </c>
      <c r="D606" s="7" t="s">
        <v>297</v>
      </c>
      <c r="E606" s="9" t="s">
        <v>127</v>
      </c>
      <c r="F606" s="12">
        <v>0</v>
      </c>
      <c r="G606" t="e">
        <f>VLOOKUP(A606,planos!$C$1:$F$1040,3,)</f>
        <v>#N/A</v>
      </c>
      <c r="H606" t="e">
        <f>VLOOKUP(A606,planos!$C$1:$F$1040,4,)</f>
        <v>#N/A</v>
      </c>
      <c r="I606" t="str">
        <f>VLOOKUP(E606,segmentação!$A$1:$M$261,12,)</f>
        <v>S2</v>
      </c>
      <c r="J606" t="e">
        <f>VLOOKUP(A606,'Bcos e Seg'!$C$1:$AC$262,11,)</f>
        <v>#N/A</v>
      </c>
    </row>
    <row r="607" spans="1:10" x14ac:dyDescent="0.25">
      <c r="A607" s="7">
        <v>2003001956</v>
      </c>
      <c r="B607" s="11" t="s">
        <v>1297</v>
      </c>
      <c r="C607" s="9" t="s">
        <v>668</v>
      </c>
      <c r="D607" s="7" t="s">
        <v>352</v>
      </c>
      <c r="E607" s="9" t="s">
        <v>213</v>
      </c>
      <c r="F607" s="12">
        <v>896</v>
      </c>
      <c r="G607" t="str">
        <f>VLOOKUP(A607,planos!$C$1:$F$1040,3,)</f>
        <v>ATIVO - EM FUNCIONAMENTO</v>
      </c>
      <c r="H607" t="str">
        <f>VLOOKUP(A607,planos!$C$1:$F$1040,4,)</f>
        <v>LC109</v>
      </c>
      <c r="I607" t="str">
        <f>VLOOKUP(E607,segmentação!$A$1:$M$261,12,)</f>
        <v>S3</v>
      </c>
      <c r="J607" t="str">
        <f>VLOOKUP(A607,'Bcos e Seg'!$C$1:$AC$262,11,)</f>
        <v>IRB BRASIL RESSEGUROS S/A</v>
      </c>
    </row>
    <row r="608" spans="1:10" x14ac:dyDescent="0.25">
      <c r="A608" s="7">
        <v>2003002138</v>
      </c>
      <c r="B608" s="11" t="s">
        <v>1298</v>
      </c>
      <c r="C608" s="9" t="s">
        <v>1298</v>
      </c>
      <c r="D608" s="7" t="s">
        <v>286</v>
      </c>
      <c r="E608" s="9" t="s">
        <v>172</v>
      </c>
      <c r="F608" s="12">
        <v>0</v>
      </c>
      <c r="G608" t="e">
        <f>VLOOKUP(A608,planos!$C$1:$F$1040,3,)</f>
        <v>#N/A</v>
      </c>
      <c r="H608" t="e">
        <f>VLOOKUP(A608,planos!$C$1:$F$1040,4,)</f>
        <v>#N/A</v>
      </c>
      <c r="I608" t="str">
        <f>VLOOKUP(E608,segmentação!$A$1:$M$261,12,)</f>
        <v>S1</v>
      </c>
      <c r="J608" t="e">
        <f>VLOOKUP(A608,'Bcos e Seg'!$C$1:$AC$262,11,)</f>
        <v>#N/A</v>
      </c>
    </row>
    <row r="609" spans="1:10" x14ac:dyDescent="0.25">
      <c r="A609" s="7">
        <v>2003002219</v>
      </c>
      <c r="B609" s="11" t="s">
        <v>1299</v>
      </c>
      <c r="C609" s="9" t="s">
        <v>1299</v>
      </c>
      <c r="D609" s="7" t="s">
        <v>286</v>
      </c>
      <c r="E609" s="9" t="s">
        <v>172</v>
      </c>
      <c r="F609" s="12">
        <v>2</v>
      </c>
      <c r="G609" t="e">
        <f>VLOOKUP(A609,planos!$C$1:$F$1040,3,)</f>
        <v>#N/A</v>
      </c>
      <c r="H609" t="e">
        <f>VLOOKUP(A609,planos!$C$1:$F$1040,4,)</f>
        <v>#N/A</v>
      </c>
      <c r="I609" t="str">
        <f>VLOOKUP(E609,segmentação!$A$1:$M$261,12,)</f>
        <v>S1</v>
      </c>
      <c r="J609" t="e">
        <f>VLOOKUP(A609,'Bcos e Seg'!$C$1:$AC$262,11,)</f>
        <v>#N/A</v>
      </c>
    </row>
    <row r="610" spans="1:10" x14ac:dyDescent="0.25">
      <c r="A610" s="7">
        <v>2003002383</v>
      </c>
      <c r="B610" s="11" t="s">
        <v>1300</v>
      </c>
      <c r="C610" s="9" t="s">
        <v>1300</v>
      </c>
      <c r="D610" s="7" t="s">
        <v>286</v>
      </c>
      <c r="E610" s="9" t="s">
        <v>172</v>
      </c>
      <c r="F610" s="12">
        <v>338</v>
      </c>
      <c r="G610" t="str">
        <f>VLOOKUP(A610,planos!$C$1:$F$1040,3,)</f>
        <v>ATIVO - EM EXTINÇÃO</v>
      </c>
      <c r="H610" t="str">
        <f>VLOOKUP(A610,planos!$C$1:$F$1040,4,)</f>
        <v>LC108/109</v>
      </c>
      <c r="I610" t="str">
        <f>VLOOKUP(E610,segmentação!$A$1:$M$261,12,)</f>
        <v>S1</v>
      </c>
      <c r="J610" t="e">
        <f>VLOOKUP(A610,'Bcos e Seg'!$C$1:$AC$262,11,)</f>
        <v>#N/A</v>
      </c>
    </row>
    <row r="611" spans="1:10" x14ac:dyDescent="0.25">
      <c r="A611" s="7">
        <v>2003002456</v>
      </c>
      <c r="B611" s="11" t="s">
        <v>1301</v>
      </c>
      <c r="C611" s="9" t="s">
        <v>1301</v>
      </c>
      <c r="D611" s="7" t="s">
        <v>286</v>
      </c>
      <c r="E611" s="9" t="s">
        <v>172</v>
      </c>
      <c r="F611" s="10">
        <v>3276</v>
      </c>
      <c r="G611" t="str">
        <f>VLOOKUP(A611,planos!$C$1:$F$1040,3,)</f>
        <v>ATIVO - EM EXTINÇÃO</v>
      </c>
      <c r="H611" t="str">
        <f>VLOOKUP(A611,planos!$C$1:$F$1040,4,)</f>
        <v>LC108/109</v>
      </c>
      <c r="I611" t="str">
        <f>VLOOKUP(E611,segmentação!$A$1:$M$261,12,)</f>
        <v>S1</v>
      </c>
      <c r="J611" t="e">
        <f>VLOOKUP(A611,'Bcos e Seg'!$C$1:$AC$262,11,)</f>
        <v>#N/A</v>
      </c>
    </row>
    <row r="612" spans="1:10" x14ac:dyDescent="0.25">
      <c r="A612" s="7">
        <v>2003002529</v>
      </c>
      <c r="B612" s="11" t="s">
        <v>1302</v>
      </c>
      <c r="C612" s="9" t="s">
        <v>1302</v>
      </c>
      <c r="D612" s="7" t="s">
        <v>286</v>
      </c>
      <c r="E612" s="9" t="s">
        <v>172</v>
      </c>
      <c r="F612" s="12">
        <v>1</v>
      </c>
      <c r="G612" t="e">
        <f>VLOOKUP(A612,planos!$C$1:$F$1040,3,)</f>
        <v>#N/A</v>
      </c>
      <c r="H612" t="e">
        <f>VLOOKUP(A612,planos!$C$1:$F$1040,4,)</f>
        <v>#N/A</v>
      </c>
      <c r="I612" t="str">
        <f>VLOOKUP(E612,segmentação!$A$1:$M$261,12,)</f>
        <v>S1</v>
      </c>
      <c r="J612" t="e">
        <f>VLOOKUP(A612,'Bcos e Seg'!$C$1:$AC$262,11,)</f>
        <v>#N/A</v>
      </c>
    </row>
    <row r="613" spans="1:10" x14ac:dyDescent="0.25">
      <c r="A613" s="7">
        <v>2003002618</v>
      </c>
      <c r="B613" s="11" t="s">
        <v>1303</v>
      </c>
      <c r="C613" s="9" t="s">
        <v>1303</v>
      </c>
      <c r="D613" s="7" t="s">
        <v>286</v>
      </c>
      <c r="E613" s="9" t="s">
        <v>172</v>
      </c>
      <c r="F613" s="10">
        <v>2872</v>
      </c>
      <c r="G613" t="str">
        <f>VLOOKUP(A613,planos!$C$1:$F$1040,3,)</f>
        <v>ATIVO - EM EXTINÇÃO</v>
      </c>
      <c r="H613" t="str">
        <f>VLOOKUP(A613,planos!$C$1:$F$1040,4,)</f>
        <v>LC108/109</v>
      </c>
      <c r="I613" t="str">
        <f>VLOOKUP(E613,segmentação!$A$1:$M$261,12,)</f>
        <v>S1</v>
      </c>
      <c r="J613" t="e">
        <f>VLOOKUP(A613,'Bcos e Seg'!$C$1:$AC$262,11,)</f>
        <v>#N/A</v>
      </c>
    </row>
    <row r="614" spans="1:10" x14ac:dyDescent="0.25">
      <c r="A614" s="7">
        <v>2003002911</v>
      </c>
      <c r="B614" s="11" t="s">
        <v>1304</v>
      </c>
      <c r="C614" s="9" t="s">
        <v>1305</v>
      </c>
      <c r="D614" s="7" t="s">
        <v>297</v>
      </c>
      <c r="E614" s="9" t="s">
        <v>158</v>
      </c>
      <c r="F614" s="10">
        <v>1485</v>
      </c>
      <c r="G614" t="str">
        <f>VLOOKUP(A614,planos!$C$1:$F$1040,3,)</f>
        <v>ATIVO - EM FUNCIONAMENTO</v>
      </c>
      <c r="H614" t="str">
        <f>VLOOKUP(A614,planos!$C$1:$F$1040,4,)</f>
        <v>LC109</v>
      </c>
      <c r="I614" t="str">
        <f>VLOOKUP(E614,segmentação!$A$1:$M$261,12,)</f>
        <v>S2</v>
      </c>
      <c r="J614" t="e">
        <f>VLOOKUP(A614,'Bcos e Seg'!$C$1:$AC$262,11,)</f>
        <v>#N/A</v>
      </c>
    </row>
    <row r="615" spans="1:10" x14ac:dyDescent="0.25">
      <c r="A615" s="7">
        <v>2003003029</v>
      </c>
      <c r="B615" s="11" t="s">
        <v>1306</v>
      </c>
      <c r="C615" s="9" t="s">
        <v>1307</v>
      </c>
      <c r="D615" s="7" t="s">
        <v>297</v>
      </c>
      <c r="E615" s="9" t="s">
        <v>158</v>
      </c>
      <c r="F615" s="10">
        <v>8890</v>
      </c>
      <c r="G615" t="str">
        <f>VLOOKUP(A615,planos!$C$1:$F$1040,3,)</f>
        <v>ATIVO - EM FUNCIONAMENTO</v>
      </c>
      <c r="H615" t="str">
        <f>VLOOKUP(A615,planos!$C$1:$F$1040,4,)</f>
        <v>LC109</v>
      </c>
      <c r="I615" t="str">
        <f>VLOOKUP(E615,segmentação!$A$1:$M$261,12,)</f>
        <v>S2</v>
      </c>
      <c r="J615" t="e">
        <f>VLOOKUP(A615,'Bcos e Seg'!$C$1:$AC$262,11,)</f>
        <v>#N/A</v>
      </c>
    </row>
    <row r="616" spans="1:10" x14ac:dyDescent="0.25">
      <c r="A616" s="7">
        <v>2004000147</v>
      </c>
      <c r="B616" s="11" t="s">
        <v>1308</v>
      </c>
      <c r="C616" s="9" t="s">
        <v>1309</v>
      </c>
      <c r="D616" s="7" t="s">
        <v>352</v>
      </c>
      <c r="E616" s="9" t="s">
        <v>41</v>
      </c>
      <c r="F616" s="10">
        <v>3020</v>
      </c>
      <c r="G616" t="str">
        <f>VLOOKUP(A616,planos!$C$1:$F$1040,3,)</f>
        <v>ATIVO - EM FUNCIONAMENTO</v>
      </c>
      <c r="H616" t="str">
        <f>VLOOKUP(A616,planos!$C$1:$F$1040,4,)</f>
        <v>LC108/109</v>
      </c>
      <c r="I616" t="str">
        <f>VLOOKUP(E616,segmentação!$A$1:$M$261,12,)</f>
        <v>S4</v>
      </c>
      <c r="J616" t="e">
        <f>VLOOKUP(A616,'Bcos e Seg'!$C$1:$AC$262,11,)</f>
        <v>#N/A</v>
      </c>
    </row>
    <row r="617" spans="1:10" x14ac:dyDescent="0.25">
      <c r="A617" s="7">
        <v>2004000211</v>
      </c>
      <c r="B617" s="11" t="s">
        <v>1310</v>
      </c>
      <c r="C617" s="9" t="s">
        <v>1311</v>
      </c>
      <c r="D617" s="7" t="s">
        <v>352</v>
      </c>
      <c r="E617" s="9" t="s">
        <v>156</v>
      </c>
      <c r="F617" s="12">
        <v>343</v>
      </c>
      <c r="G617" t="str">
        <f>VLOOKUP(A617,planos!$C$1:$F$1040,3,)</f>
        <v>ATIVO - EM FUNCIONAMENTO</v>
      </c>
      <c r="H617" t="str">
        <f>VLOOKUP(A617,planos!$C$1:$F$1040,4,)</f>
        <v>LC109</v>
      </c>
      <c r="I617" t="str">
        <f>VLOOKUP(E617,segmentação!$A$1:$M$261,12,)</f>
        <v>S2</v>
      </c>
      <c r="J617" t="e">
        <f>VLOOKUP(A617,'Bcos e Seg'!$C$1:$AC$262,11,)</f>
        <v>#N/A</v>
      </c>
    </row>
    <row r="618" spans="1:10" x14ac:dyDescent="0.25">
      <c r="A618" s="7">
        <v>2004000392</v>
      </c>
      <c r="B618" s="11" t="s">
        <v>1312</v>
      </c>
      <c r="C618" s="9" t="s">
        <v>1312</v>
      </c>
      <c r="D618" s="7" t="s">
        <v>352</v>
      </c>
      <c r="E618" s="9" t="s">
        <v>153</v>
      </c>
      <c r="F618" s="10">
        <v>1032</v>
      </c>
      <c r="G618" t="str">
        <f>VLOOKUP(A618,planos!$C$1:$F$1040,3,)</f>
        <v>ATIVO - EM FUNCIONAMENTO</v>
      </c>
      <c r="H618" t="str">
        <f>VLOOKUP(A618,planos!$C$1:$F$1040,4,)</f>
        <v>LC109</v>
      </c>
      <c r="I618" t="str">
        <f>VLOOKUP(E618,segmentação!$A$1:$M$261,12,)</f>
        <v>S2</v>
      </c>
      <c r="J618" t="e">
        <f>VLOOKUP(A618,'Bcos e Seg'!$C$1:$AC$262,11,)</f>
        <v>#N/A</v>
      </c>
    </row>
    <row r="619" spans="1:10" x14ac:dyDescent="0.25">
      <c r="A619" s="7">
        <v>2004000465</v>
      </c>
      <c r="B619" s="11" t="s">
        <v>1313</v>
      </c>
      <c r="C619" s="9" t="s">
        <v>1313</v>
      </c>
      <c r="D619" s="7" t="s">
        <v>352</v>
      </c>
      <c r="E619" s="9" t="s">
        <v>153</v>
      </c>
      <c r="F619" s="10">
        <v>13495</v>
      </c>
      <c r="G619" t="str">
        <f>VLOOKUP(A619,planos!$C$1:$F$1040,3,)</f>
        <v>ATIVO - EM FUNCIONAMENTO</v>
      </c>
      <c r="H619" t="str">
        <f>VLOOKUP(A619,planos!$C$1:$F$1040,4,)</f>
        <v>LC109</v>
      </c>
      <c r="I619" t="str">
        <f>VLOOKUP(E619,segmentação!$A$1:$M$261,12,)</f>
        <v>S2</v>
      </c>
      <c r="J619" t="e">
        <f>VLOOKUP(A619,'Bcos e Seg'!$C$1:$AC$262,11,)</f>
        <v>#N/A</v>
      </c>
    </row>
    <row r="620" spans="1:10" x14ac:dyDescent="0.25">
      <c r="A620" s="7">
        <v>2004000538</v>
      </c>
      <c r="B620" s="11" t="s">
        <v>1314</v>
      </c>
      <c r="C620" s="9" t="s">
        <v>1314</v>
      </c>
      <c r="D620" s="7" t="s">
        <v>352</v>
      </c>
      <c r="E620" s="9" t="s">
        <v>153</v>
      </c>
      <c r="F620" s="10">
        <v>17428</v>
      </c>
      <c r="G620" t="str">
        <f>VLOOKUP(A620,planos!$C$1:$F$1040,3,)</f>
        <v>ATIVO - EM FUNCIONAMENTO</v>
      </c>
      <c r="H620" t="str">
        <f>VLOOKUP(A620,planos!$C$1:$F$1040,4,)</f>
        <v>LC109</v>
      </c>
      <c r="I620" t="str">
        <f>VLOOKUP(E620,segmentação!$A$1:$M$261,12,)</f>
        <v>S2</v>
      </c>
      <c r="J620" t="e">
        <f>VLOOKUP(A620,'Bcos e Seg'!$C$1:$AC$262,11,)</f>
        <v>#N/A</v>
      </c>
    </row>
    <row r="621" spans="1:10" x14ac:dyDescent="0.25">
      <c r="A621" s="7">
        <v>2004000929</v>
      </c>
      <c r="B621" s="11" t="s">
        <v>1315</v>
      </c>
      <c r="C621" s="9" t="s">
        <v>1316</v>
      </c>
      <c r="D621" s="7" t="s">
        <v>297</v>
      </c>
      <c r="E621" s="9" t="s">
        <v>94</v>
      </c>
      <c r="F621" s="12">
        <v>176</v>
      </c>
      <c r="G621" t="str">
        <f>VLOOKUP(A621,planos!$C$1:$F$1040,3,)</f>
        <v>ATIVO - EM EXTINÇÃO</v>
      </c>
      <c r="H621" t="str">
        <f>VLOOKUP(A621,planos!$C$1:$F$1040,4,)</f>
        <v>LC109</v>
      </c>
      <c r="I621" t="str">
        <f>VLOOKUP(E621,segmentação!$A$1:$M$261,12,)</f>
        <v>S2</v>
      </c>
      <c r="J621" t="e">
        <f>VLOOKUP(A621,'Bcos e Seg'!$C$1:$AC$262,11,)</f>
        <v>#N/A</v>
      </c>
    </row>
    <row r="622" spans="1:10" x14ac:dyDescent="0.25">
      <c r="A622" s="7">
        <v>2004001356</v>
      </c>
      <c r="B622" s="11" t="s">
        <v>1317</v>
      </c>
      <c r="C622" s="9" t="s">
        <v>1318</v>
      </c>
      <c r="D622" s="7" t="s">
        <v>297</v>
      </c>
      <c r="E622" s="9" t="s">
        <v>172</v>
      </c>
      <c r="F622" s="12">
        <v>63</v>
      </c>
      <c r="G622" t="str">
        <f>VLOOKUP(A622,planos!$C$1:$F$1040,3,)</f>
        <v>ATIVO - EM FUNCIONAMENTO</v>
      </c>
      <c r="H622" t="str">
        <f>VLOOKUP(A622,planos!$C$1:$F$1040,4,)</f>
        <v>LC108/109</v>
      </c>
      <c r="I622" t="str">
        <f>VLOOKUP(E622,segmentação!$A$1:$M$261,12,)</f>
        <v>S1</v>
      </c>
      <c r="J622" t="e">
        <f>VLOOKUP(A622,'Bcos e Seg'!$C$1:$AC$262,11,)</f>
        <v>#N/A</v>
      </c>
    </row>
    <row r="623" spans="1:10" x14ac:dyDescent="0.25">
      <c r="A623" s="7">
        <v>2004001518</v>
      </c>
      <c r="B623" s="11" t="s">
        <v>1319</v>
      </c>
      <c r="C623" s="9" t="s">
        <v>1320</v>
      </c>
      <c r="D623" s="7" t="s">
        <v>297</v>
      </c>
      <c r="E623" s="9" t="s">
        <v>153</v>
      </c>
      <c r="F623" s="12">
        <v>277</v>
      </c>
      <c r="G623" t="str">
        <f>VLOOKUP(A623,planos!$C$1:$F$1040,3,)</f>
        <v>ATIVO - EM FUNCIONAMENTO</v>
      </c>
      <c r="H623" t="str">
        <f>VLOOKUP(A623,planos!$C$1:$F$1040,4,)</f>
        <v>LC109</v>
      </c>
      <c r="I623" t="str">
        <f>VLOOKUP(E623,segmentação!$A$1:$M$261,12,)</f>
        <v>S2</v>
      </c>
      <c r="J623" t="e">
        <f>VLOOKUP(A623,'Bcos e Seg'!$C$1:$AC$262,11,)</f>
        <v>#N/A</v>
      </c>
    </row>
    <row r="624" spans="1:10" x14ac:dyDescent="0.25">
      <c r="A624" s="7">
        <v>2004001747</v>
      </c>
      <c r="B624" s="11" t="s">
        <v>1321</v>
      </c>
      <c r="C624" s="9" t="s">
        <v>1322</v>
      </c>
      <c r="D624" s="7" t="s">
        <v>297</v>
      </c>
      <c r="E624" s="9" t="s">
        <v>172</v>
      </c>
      <c r="F624" s="12">
        <v>0</v>
      </c>
      <c r="G624" t="e">
        <f>VLOOKUP(A624,planos!$C$1:$F$1040,3,)</f>
        <v>#N/A</v>
      </c>
      <c r="H624" t="e">
        <f>VLOOKUP(A624,planos!$C$1:$F$1040,4,)</f>
        <v>#N/A</v>
      </c>
      <c r="I624" t="str">
        <f>VLOOKUP(E624,segmentação!$A$1:$M$261,12,)</f>
        <v>S1</v>
      </c>
      <c r="J624" t="e">
        <f>VLOOKUP(A624,'Bcos e Seg'!$C$1:$AC$262,11,)</f>
        <v>#N/A</v>
      </c>
    </row>
    <row r="625" spans="1:10" x14ac:dyDescent="0.25">
      <c r="A625" s="7">
        <v>2004001992</v>
      </c>
      <c r="B625" s="11" t="s">
        <v>1323</v>
      </c>
      <c r="C625" s="9" t="s">
        <v>67</v>
      </c>
      <c r="D625" s="7" t="s">
        <v>297</v>
      </c>
      <c r="E625" s="9" t="s">
        <v>67</v>
      </c>
      <c r="F625" s="10">
        <v>4301</v>
      </c>
      <c r="G625" t="str">
        <f>VLOOKUP(A625,planos!$C$1:$F$1040,3,)</f>
        <v>ATIVO - EM EXTINÇÃO</v>
      </c>
      <c r="H625" t="str">
        <f>VLOOKUP(A625,planos!$C$1:$F$1040,4,)</f>
        <v>LC109</v>
      </c>
      <c r="I625" t="str">
        <f>VLOOKUP(E625,segmentação!$A$1:$M$261,12,)</f>
        <v>S3</v>
      </c>
      <c r="J625" t="e">
        <f>VLOOKUP(A625,'Bcos e Seg'!$C$1:$AC$262,11,)</f>
        <v>#N/A</v>
      </c>
    </row>
    <row r="626" spans="1:10" x14ac:dyDescent="0.25">
      <c r="A626" s="7">
        <v>2004002018</v>
      </c>
      <c r="B626" s="11" t="s">
        <v>1324</v>
      </c>
      <c r="C626" s="9" t="s">
        <v>180</v>
      </c>
      <c r="D626" s="7" t="s">
        <v>352</v>
      </c>
      <c r="E626" s="9" t="s">
        <v>180</v>
      </c>
      <c r="F626" s="10">
        <v>28112</v>
      </c>
      <c r="G626" t="str">
        <f>VLOOKUP(A626,planos!$C$1:$F$1040,3,)</f>
        <v>ATIVO - EM FUNCIONAMENTO</v>
      </c>
      <c r="H626" t="str">
        <f>VLOOKUP(A626,planos!$C$1:$F$1040,4,)</f>
        <v>LC109</v>
      </c>
      <c r="I626" t="str">
        <f>VLOOKUP(E626,segmentação!$A$1:$M$261,12,)</f>
        <v>S4</v>
      </c>
      <c r="J626" t="e">
        <f>VLOOKUP(A626,'Bcos e Seg'!$C$1:$AC$262,11,)</f>
        <v>#N/A</v>
      </c>
    </row>
    <row r="627" spans="1:10" x14ac:dyDescent="0.25">
      <c r="A627" s="7">
        <v>2004002174</v>
      </c>
      <c r="B627" s="11" t="s">
        <v>1325</v>
      </c>
      <c r="C627" s="9" t="s">
        <v>1326</v>
      </c>
      <c r="D627" s="7" t="s">
        <v>297</v>
      </c>
      <c r="E627" s="9" t="s">
        <v>32</v>
      </c>
      <c r="F627" s="10">
        <v>127679</v>
      </c>
      <c r="G627" t="str">
        <f>VLOOKUP(A627,planos!$C$1:$F$1040,3,)</f>
        <v>ATIVO - EM FUNCIONAMENTO</v>
      </c>
      <c r="H627" t="str">
        <f>VLOOKUP(A627,planos!$C$1:$F$1040,4,)</f>
        <v>LC109</v>
      </c>
      <c r="I627" t="str">
        <f>VLOOKUP(E627,segmentação!$A$1:$M$261,12,)</f>
        <v>S2</v>
      </c>
      <c r="J627" t="e">
        <f>VLOOKUP(A627,'Bcos e Seg'!$C$1:$AC$262,11,)</f>
        <v>#N/A</v>
      </c>
    </row>
    <row r="628" spans="1:10" x14ac:dyDescent="0.25">
      <c r="A628" s="7">
        <v>2004002311</v>
      </c>
      <c r="B628" s="11" t="s">
        <v>1327</v>
      </c>
      <c r="C628" s="9" t="s">
        <v>1328</v>
      </c>
      <c r="D628" s="7" t="s">
        <v>297</v>
      </c>
      <c r="E628" s="9" t="s">
        <v>172</v>
      </c>
      <c r="F628" s="10">
        <v>1485</v>
      </c>
      <c r="G628" t="str">
        <f>VLOOKUP(A628,planos!$C$1:$F$1040,3,)</f>
        <v>ATIVO - EM TRANSFERÊNCIA DE GERENCIAMENTO</v>
      </c>
      <c r="H628" t="str">
        <f>VLOOKUP(A628,planos!$C$1:$F$1040,4,)</f>
        <v>LC109</v>
      </c>
      <c r="I628" t="str">
        <f>VLOOKUP(E628,segmentação!$A$1:$M$261,12,)</f>
        <v>S1</v>
      </c>
      <c r="J628" t="e">
        <f>VLOOKUP(A628,'Bcos e Seg'!$C$1:$AC$262,11,)</f>
        <v>#N/A</v>
      </c>
    </row>
    <row r="629" spans="1:10" x14ac:dyDescent="0.25">
      <c r="A629" s="7">
        <v>2004002311</v>
      </c>
      <c r="B629" s="11" t="s">
        <v>1327</v>
      </c>
      <c r="C629" s="9" t="s">
        <v>1328</v>
      </c>
      <c r="D629" s="7" t="s">
        <v>297</v>
      </c>
      <c r="E629" s="9" t="s">
        <v>275</v>
      </c>
      <c r="F629" s="10">
        <v>1098</v>
      </c>
      <c r="G629" t="str">
        <f>VLOOKUP(A629,planos!$C$1:$F$1040,3,)</f>
        <v>ATIVO - EM TRANSFERÊNCIA DE GERENCIAMENTO</v>
      </c>
      <c r="H629" t="str">
        <f>VLOOKUP(A629,planos!$C$1:$F$1040,4,)</f>
        <v>LC109</v>
      </c>
      <c r="I629" t="str">
        <f>VLOOKUP(E629,segmentação!$A$1:$M$261,12,)</f>
        <v>S3</v>
      </c>
      <c r="J629" t="e">
        <f>VLOOKUP(A629,'Bcos e Seg'!$C$1:$AC$262,11,)</f>
        <v>#N/A</v>
      </c>
    </row>
    <row r="630" spans="1:10" x14ac:dyDescent="0.25">
      <c r="A630" s="7">
        <v>2004002492</v>
      </c>
      <c r="B630" s="11" t="s">
        <v>1329</v>
      </c>
      <c r="C630" s="9" t="s">
        <v>202</v>
      </c>
      <c r="D630" s="7" t="s">
        <v>297</v>
      </c>
      <c r="E630" s="9" t="s">
        <v>202</v>
      </c>
      <c r="F630" s="10">
        <v>4551</v>
      </c>
      <c r="G630" t="str">
        <f>VLOOKUP(A630,planos!$C$1:$F$1040,3,)</f>
        <v>ATIVO - EM FUNCIONAMENTO</v>
      </c>
      <c r="H630" t="str">
        <f>VLOOKUP(A630,planos!$C$1:$F$1040,4,)</f>
        <v>LC109</v>
      </c>
      <c r="I630" t="str">
        <f>VLOOKUP(E630,segmentação!$A$1:$M$261,12,)</f>
        <v>S3</v>
      </c>
      <c r="J630" t="e">
        <f>VLOOKUP(A630,'Bcos e Seg'!$C$1:$AC$262,11,)</f>
        <v>#N/A</v>
      </c>
    </row>
    <row r="631" spans="1:10" x14ac:dyDescent="0.25">
      <c r="A631" s="7">
        <v>2004002565</v>
      </c>
      <c r="B631" s="11" t="s">
        <v>1330</v>
      </c>
      <c r="C631" s="9" t="s">
        <v>1331</v>
      </c>
      <c r="D631" s="7" t="s">
        <v>297</v>
      </c>
      <c r="E631" s="9" t="s">
        <v>172</v>
      </c>
      <c r="F631" s="10">
        <v>2072</v>
      </c>
      <c r="G631" t="str">
        <f>VLOOKUP(A631,planos!$C$1:$F$1040,3,)</f>
        <v>ATIVO - EM FUNCIONAMENTO</v>
      </c>
      <c r="H631" t="str">
        <f>VLOOKUP(A631,planos!$C$1:$F$1040,4,)</f>
        <v>LC108/109</v>
      </c>
      <c r="I631" t="str">
        <f>VLOOKUP(E631,segmentação!$A$1:$M$261,12,)</f>
        <v>S1</v>
      </c>
      <c r="J631" t="e">
        <f>VLOOKUP(A631,'Bcos e Seg'!$C$1:$AC$262,11,)</f>
        <v>#N/A</v>
      </c>
    </row>
    <row r="632" spans="1:10" x14ac:dyDescent="0.25">
      <c r="A632" s="7">
        <v>2004002638</v>
      </c>
      <c r="B632" s="11" t="s">
        <v>1332</v>
      </c>
      <c r="C632" s="9" t="s">
        <v>1333</v>
      </c>
      <c r="D632" s="7" t="s">
        <v>352</v>
      </c>
      <c r="E632" s="9" t="s">
        <v>172</v>
      </c>
      <c r="F632" s="10">
        <v>7901</v>
      </c>
      <c r="G632" t="str">
        <f>VLOOKUP(A632,planos!$C$1:$F$1040,3,)</f>
        <v>ATIVO - EM FUNCIONAMENTO</v>
      </c>
      <c r="H632" t="str">
        <f>VLOOKUP(A632,planos!$C$1:$F$1040,4,)</f>
        <v>LC108/109</v>
      </c>
      <c r="I632" t="str">
        <f>VLOOKUP(E632,segmentação!$A$1:$M$261,12,)</f>
        <v>S1</v>
      </c>
      <c r="J632" t="e">
        <f>VLOOKUP(A632,'Bcos e Seg'!$C$1:$AC$262,11,)</f>
        <v>#N/A</v>
      </c>
    </row>
    <row r="633" spans="1:10" x14ac:dyDescent="0.25">
      <c r="A633" s="7">
        <v>2004002711</v>
      </c>
      <c r="B633" s="11" t="s">
        <v>1334</v>
      </c>
      <c r="C633" s="9" t="s">
        <v>1335</v>
      </c>
      <c r="D633" s="7" t="s">
        <v>297</v>
      </c>
      <c r="E633" s="9" t="s">
        <v>225</v>
      </c>
      <c r="F633" s="10">
        <v>246639</v>
      </c>
      <c r="G633" t="str">
        <f>VLOOKUP(A633,planos!$C$1:$F$1040,3,)</f>
        <v>ATIVO - EM FUNCIONAMENTO</v>
      </c>
      <c r="H633" t="str">
        <f>VLOOKUP(A633,planos!$C$1:$F$1040,4,)</f>
        <v>LC109</v>
      </c>
      <c r="I633" t="str">
        <f>VLOOKUP(E633,segmentação!$A$1:$M$261,12,)</f>
        <v>S2</v>
      </c>
      <c r="J633" t="e">
        <f>VLOOKUP(A633,'Bcos e Seg'!$C$1:$AC$262,11,)</f>
        <v>#N/A</v>
      </c>
    </row>
    <row r="634" spans="1:10" x14ac:dyDescent="0.25">
      <c r="A634" s="7">
        <v>2004002883</v>
      </c>
      <c r="B634" s="11" t="s">
        <v>1336</v>
      </c>
      <c r="C634" s="9" t="s">
        <v>1337</v>
      </c>
      <c r="D634" s="7" t="s">
        <v>297</v>
      </c>
      <c r="E634" s="9" t="s">
        <v>245</v>
      </c>
      <c r="F634" s="10">
        <v>15241</v>
      </c>
      <c r="G634" t="str">
        <f>VLOOKUP(A634,planos!$C$1:$F$1040,3,)</f>
        <v>ATIVO - EM FUNCIONAMENTO</v>
      </c>
      <c r="H634" t="str">
        <f>VLOOKUP(A634,planos!$C$1:$F$1040,4,)</f>
        <v>LC109</v>
      </c>
      <c r="I634" t="str">
        <f>VLOOKUP(E634,segmentação!$A$1:$M$261,12,)</f>
        <v>S3</v>
      </c>
      <c r="J634" t="e">
        <f>VLOOKUP(A634,'Bcos e Seg'!$C$1:$AC$262,11,)</f>
        <v>#N/A</v>
      </c>
    </row>
    <row r="635" spans="1:10" x14ac:dyDescent="0.25">
      <c r="A635" s="7">
        <v>2004002956</v>
      </c>
      <c r="B635" s="11" t="s">
        <v>1338</v>
      </c>
      <c r="C635" s="9" t="s">
        <v>1339</v>
      </c>
      <c r="D635" s="7" t="s">
        <v>297</v>
      </c>
      <c r="E635" s="9" t="s">
        <v>168</v>
      </c>
      <c r="F635" s="10">
        <v>23378</v>
      </c>
      <c r="G635" t="str">
        <f>VLOOKUP(A635,planos!$C$1:$F$1040,3,)</f>
        <v>ATIVO - EM FUNCIONAMENTO</v>
      </c>
      <c r="H635" t="str">
        <f>VLOOKUP(A635,planos!$C$1:$F$1040,4,)</f>
        <v>LC109</v>
      </c>
      <c r="I635" t="str">
        <f>VLOOKUP(E635,segmentação!$A$1:$M$261,12,)</f>
        <v>S4</v>
      </c>
      <c r="J635" t="e">
        <f>VLOOKUP(A635,'Bcos e Seg'!$C$1:$AC$262,11,)</f>
        <v>#N/A</v>
      </c>
    </row>
    <row r="636" spans="1:10" x14ac:dyDescent="0.25">
      <c r="A636" s="7">
        <v>2004003065</v>
      </c>
      <c r="B636" s="11" t="s">
        <v>1340</v>
      </c>
      <c r="C636" s="9" t="s">
        <v>1339</v>
      </c>
      <c r="D636" s="7" t="s">
        <v>297</v>
      </c>
      <c r="E636" s="9" t="s">
        <v>163</v>
      </c>
      <c r="F636" s="10">
        <v>29864</v>
      </c>
      <c r="G636" t="str">
        <f>VLOOKUP(A636,planos!$C$1:$F$1040,3,)</f>
        <v>ATIVO - EM FUNCIONAMENTO</v>
      </c>
      <c r="H636" t="str">
        <f>VLOOKUP(A636,planos!$C$1:$F$1040,4,)</f>
        <v>LC109</v>
      </c>
      <c r="I636" t="str">
        <f>VLOOKUP(E636,segmentação!$A$1:$M$261,12,)</f>
        <v>S3</v>
      </c>
      <c r="J636" t="e">
        <f>VLOOKUP(A636,'Bcos e Seg'!$C$1:$AC$262,11,)</f>
        <v>#N/A</v>
      </c>
    </row>
    <row r="637" spans="1:10" x14ac:dyDescent="0.25">
      <c r="A637" s="7">
        <v>2004003138</v>
      </c>
      <c r="B637" s="11" t="s">
        <v>1341</v>
      </c>
      <c r="C637" s="9" t="s">
        <v>1342</v>
      </c>
      <c r="D637" s="7" t="s">
        <v>286</v>
      </c>
      <c r="E637" s="9" t="s">
        <v>153</v>
      </c>
      <c r="F637" s="12">
        <v>32</v>
      </c>
      <c r="G637" t="str">
        <f>VLOOKUP(A637,planos!$C$1:$F$1040,3,)</f>
        <v>ATIVO - EM FUNCIONAMENTO</v>
      </c>
      <c r="H637" t="str">
        <f>VLOOKUP(A637,planos!$C$1:$F$1040,4,)</f>
        <v>LC109</v>
      </c>
      <c r="I637" t="str">
        <f>VLOOKUP(E637,segmentação!$A$1:$M$261,12,)</f>
        <v>S2</v>
      </c>
      <c r="J637" t="e">
        <f>VLOOKUP(A637,'Bcos e Seg'!$C$1:$AC$262,11,)</f>
        <v>#N/A</v>
      </c>
    </row>
    <row r="638" spans="1:10" x14ac:dyDescent="0.25">
      <c r="A638" s="7">
        <v>2005000183</v>
      </c>
      <c r="B638" s="11" t="s">
        <v>1343</v>
      </c>
      <c r="C638" s="9" t="s">
        <v>1344</v>
      </c>
      <c r="D638" s="7" t="s">
        <v>297</v>
      </c>
      <c r="E638" s="9" t="s">
        <v>67</v>
      </c>
      <c r="F638" s="10">
        <v>22311</v>
      </c>
      <c r="G638" t="str">
        <f>VLOOKUP(A638,planos!$C$1:$F$1040,3,)</f>
        <v>ATIVO - EM EXTINÇÃO</v>
      </c>
      <c r="H638" t="str">
        <f>VLOOKUP(A638,planos!$C$1:$F$1040,4,)</f>
        <v>LC109</v>
      </c>
      <c r="I638" t="str">
        <f>VLOOKUP(E638,segmentação!$A$1:$M$261,12,)</f>
        <v>S3</v>
      </c>
      <c r="J638" t="e">
        <f>VLOOKUP(A638,'Bcos e Seg'!$C$1:$AC$262,11,)</f>
        <v>#N/A</v>
      </c>
    </row>
    <row r="639" spans="1:10" x14ac:dyDescent="0.25">
      <c r="A639" s="7">
        <v>2005000256</v>
      </c>
      <c r="B639" s="11" t="s">
        <v>1345</v>
      </c>
      <c r="C639" s="9" t="s">
        <v>1346</v>
      </c>
      <c r="D639" s="7" t="s">
        <v>352</v>
      </c>
      <c r="E639" s="9" t="s">
        <v>32</v>
      </c>
      <c r="F639" s="10">
        <v>1315</v>
      </c>
      <c r="G639" t="str">
        <f>VLOOKUP(A639,planos!$C$1:$F$1040,3,)</f>
        <v>ATIVO - EM FUNCIONAMENTO</v>
      </c>
      <c r="H639" t="str">
        <f>VLOOKUP(A639,planos!$C$1:$F$1040,4,)</f>
        <v>LC109</v>
      </c>
      <c r="I639" t="str">
        <f>VLOOKUP(E639,segmentação!$A$1:$M$261,12,)</f>
        <v>S2</v>
      </c>
      <c r="J639" t="e">
        <f>VLOOKUP(A639,'Bcos e Seg'!$C$1:$AC$262,11,)</f>
        <v>#N/A</v>
      </c>
    </row>
    <row r="640" spans="1:10" x14ac:dyDescent="0.25">
      <c r="A640" s="7">
        <v>2005000329</v>
      </c>
      <c r="B640" s="11" t="s">
        <v>1347</v>
      </c>
      <c r="C640" s="9" t="s">
        <v>1348</v>
      </c>
      <c r="D640" s="7" t="s">
        <v>297</v>
      </c>
      <c r="E640" s="9" t="s">
        <v>87</v>
      </c>
      <c r="F640" s="12">
        <v>196</v>
      </c>
      <c r="G640" t="str">
        <f>VLOOKUP(A640,planos!$C$1:$F$1040,3,)</f>
        <v>ATIVO - EM FUNCIONAMENTO</v>
      </c>
      <c r="H640" t="str">
        <f>VLOOKUP(A640,planos!$C$1:$F$1040,4,)</f>
        <v>LC109</v>
      </c>
      <c r="I640" t="str">
        <f>VLOOKUP(E640,segmentação!$A$1:$M$261,12,)</f>
        <v>S2</v>
      </c>
      <c r="J640" t="e">
        <f>VLOOKUP(A640,'Bcos e Seg'!$C$1:$AC$262,11,)</f>
        <v>#N/A</v>
      </c>
    </row>
    <row r="641" spans="1:10" x14ac:dyDescent="0.25">
      <c r="A641" s="7">
        <v>2005000411</v>
      </c>
      <c r="B641" s="11" t="s">
        <v>1349</v>
      </c>
      <c r="C641" s="9" t="s">
        <v>1350</v>
      </c>
      <c r="D641" s="7" t="s">
        <v>297</v>
      </c>
      <c r="E641" s="9" t="s">
        <v>172</v>
      </c>
      <c r="F641" s="10">
        <v>2399</v>
      </c>
      <c r="G641" t="str">
        <f>VLOOKUP(A641,planos!$C$1:$F$1040,3,)</f>
        <v>ATIVO - EM FUNCIONAMENTO</v>
      </c>
      <c r="H641" t="str">
        <f>VLOOKUP(A641,planos!$C$1:$F$1040,4,)</f>
        <v>LC108/109</v>
      </c>
      <c r="I641" t="str">
        <f>VLOOKUP(E641,segmentação!$A$1:$M$261,12,)</f>
        <v>S1</v>
      </c>
      <c r="J641" t="e">
        <f>VLOOKUP(A641,'Bcos e Seg'!$C$1:$AC$262,11,)</f>
        <v>#N/A</v>
      </c>
    </row>
    <row r="642" spans="1:10" x14ac:dyDescent="0.25">
      <c r="A642" s="7">
        <v>2005000647</v>
      </c>
      <c r="B642" s="11" t="s">
        <v>1351</v>
      </c>
      <c r="C642" s="9" t="s">
        <v>1352</v>
      </c>
      <c r="D642" s="7" t="s">
        <v>297</v>
      </c>
      <c r="E642" s="9" t="s">
        <v>275</v>
      </c>
      <c r="F642" s="10">
        <v>8268</v>
      </c>
      <c r="G642" t="str">
        <f>VLOOKUP(A642,planos!$C$1:$F$1040,3,)</f>
        <v>ATIVO - EM FUNCIONAMENTO</v>
      </c>
      <c r="H642" t="str">
        <f>VLOOKUP(A642,planos!$C$1:$F$1040,4,)</f>
        <v>LC109</v>
      </c>
      <c r="I642" t="str">
        <f>VLOOKUP(E642,segmentação!$A$1:$M$261,12,)</f>
        <v>S3</v>
      </c>
      <c r="J642" t="e">
        <f>VLOOKUP(A642,'Bcos e Seg'!$C$1:$AC$262,11,)</f>
        <v>#N/A</v>
      </c>
    </row>
    <row r="643" spans="1:10" x14ac:dyDescent="0.25">
      <c r="A643" s="7">
        <v>2005000711</v>
      </c>
      <c r="B643" s="11" t="s">
        <v>1353</v>
      </c>
      <c r="C643" s="9" t="s">
        <v>1354</v>
      </c>
      <c r="D643" s="7" t="s">
        <v>297</v>
      </c>
      <c r="E643" s="9" t="s">
        <v>172</v>
      </c>
      <c r="F643" s="12">
        <v>189</v>
      </c>
      <c r="G643" t="str">
        <f>VLOOKUP(A643,planos!$C$1:$F$1040,3,)</f>
        <v>ATIVO - EM FUNCIONAMENTO</v>
      </c>
      <c r="H643" t="str">
        <f>VLOOKUP(A643,planos!$C$1:$F$1040,4,)</f>
        <v>LC108/109</v>
      </c>
      <c r="I643" t="str">
        <f>VLOOKUP(E643,segmentação!$A$1:$M$261,12,)</f>
        <v>S1</v>
      </c>
      <c r="J643" t="e">
        <f>VLOOKUP(A643,'Bcos e Seg'!$C$1:$AC$262,11,)</f>
        <v>#N/A</v>
      </c>
    </row>
    <row r="644" spans="1:10" x14ac:dyDescent="0.25">
      <c r="A644" s="7">
        <v>2005000892</v>
      </c>
      <c r="B644" s="11" t="s">
        <v>1355</v>
      </c>
      <c r="C644" s="9" t="s">
        <v>1356</v>
      </c>
      <c r="D644" s="7" t="s">
        <v>297</v>
      </c>
      <c r="E644" s="9" t="s">
        <v>142</v>
      </c>
      <c r="F644" s="10">
        <v>2029</v>
      </c>
      <c r="G644" t="str">
        <f>VLOOKUP(A644,planos!$C$1:$F$1040,3,)</f>
        <v>ATIVO - EM FUNCIONAMENTO</v>
      </c>
      <c r="H644" t="str">
        <f>VLOOKUP(A644,planos!$C$1:$F$1040,4,)</f>
        <v>LC109</v>
      </c>
      <c r="I644" t="str">
        <f>VLOOKUP(E644,segmentação!$A$1:$M$261,12,)</f>
        <v>S4</v>
      </c>
      <c r="J644" t="str">
        <f>VLOOKUP(A644,'Bcos e Seg'!$C$1:$AC$262,11,)</f>
        <v>J MALUCELLI SEGURADORA S A</v>
      </c>
    </row>
    <row r="645" spans="1:10" x14ac:dyDescent="0.25">
      <c r="A645" s="7">
        <v>2005000965</v>
      </c>
      <c r="B645" s="11" t="s">
        <v>1357</v>
      </c>
      <c r="C645" s="9" t="s">
        <v>1358</v>
      </c>
      <c r="D645" s="7" t="s">
        <v>297</v>
      </c>
      <c r="E645" s="9" t="s">
        <v>236</v>
      </c>
      <c r="F645" s="10">
        <v>5498</v>
      </c>
      <c r="G645" t="str">
        <f>VLOOKUP(A645,planos!$C$1:$F$1040,3,)</f>
        <v>ATIVO - EM FUNCIONAMENTO</v>
      </c>
      <c r="H645" t="str">
        <f>VLOOKUP(A645,planos!$C$1:$F$1040,4,)</f>
        <v>LC109</v>
      </c>
      <c r="I645" t="str">
        <f>VLOOKUP(E645,segmentação!$A$1:$M$261,12,)</f>
        <v>S3</v>
      </c>
      <c r="J645" t="e">
        <f>VLOOKUP(A645,'Bcos e Seg'!$C$1:$AC$262,11,)</f>
        <v>#N/A</v>
      </c>
    </row>
    <row r="646" spans="1:10" x14ac:dyDescent="0.25">
      <c r="A646" s="7">
        <v>2005001074</v>
      </c>
      <c r="B646" s="11" t="s">
        <v>1359</v>
      </c>
      <c r="C646" s="9" t="s">
        <v>1360</v>
      </c>
      <c r="D646" s="7" t="s">
        <v>286</v>
      </c>
      <c r="E646" s="9" t="s">
        <v>153</v>
      </c>
      <c r="F646" s="12">
        <v>66</v>
      </c>
      <c r="G646" t="str">
        <f>VLOOKUP(A646,planos!$C$1:$F$1040,3,)</f>
        <v>ATIVO - EM EXTINÇÃO</v>
      </c>
      <c r="H646" t="str">
        <f>VLOOKUP(A646,planos!$C$1:$F$1040,4,)</f>
        <v>LC109</v>
      </c>
      <c r="I646" t="str">
        <f>VLOOKUP(E646,segmentação!$A$1:$M$261,12,)</f>
        <v>S2</v>
      </c>
      <c r="J646" t="e">
        <f>VLOOKUP(A646,'Bcos e Seg'!$C$1:$AC$262,11,)</f>
        <v>#N/A</v>
      </c>
    </row>
    <row r="647" spans="1:10" x14ac:dyDescent="0.25">
      <c r="A647" s="7">
        <v>2005001211</v>
      </c>
      <c r="B647" s="11" t="s">
        <v>1361</v>
      </c>
      <c r="C647" s="9" t="s">
        <v>1362</v>
      </c>
      <c r="D647" s="7" t="s">
        <v>297</v>
      </c>
      <c r="E647" s="9" t="s">
        <v>32</v>
      </c>
      <c r="F647" s="10">
        <v>3718</v>
      </c>
      <c r="G647" t="str">
        <f>VLOOKUP(A647,planos!$C$1:$F$1040,3,)</f>
        <v>ATIVO - EM FUNCIONAMENTO</v>
      </c>
      <c r="H647" t="str">
        <f>VLOOKUP(A647,planos!$C$1:$F$1040,4,)</f>
        <v>LC109</v>
      </c>
      <c r="I647" t="str">
        <f>VLOOKUP(E647,segmentação!$A$1:$M$261,12,)</f>
        <v>S2</v>
      </c>
      <c r="J647" t="e">
        <f>VLOOKUP(A647,'Bcos e Seg'!$C$1:$AC$262,11,)</f>
        <v>#N/A</v>
      </c>
    </row>
    <row r="648" spans="1:10" x14ac:dyDescent="0.25">
      <c r="A648" s="7">
        <v>2005001392</v>
      </c>
      <c r="B648" s="11" t="s">
        <v>1363</v>
      </c>
      <c r="C648" s="9" t="s">
        <v>1364</v>
      </c>
      <c r="D648" s="7" t="s">
        <v>352</v>
      </c>
      <c r="E648" s="9" t="s">
        <v>153</v>
      </c>
      <c r="F648" s="10">
        <v>1077</v>
      </c>
      <c r="G648" t="str">
        <f>VLOOKUP(A648,planos!$C$1:$F$1040,3,)</f>
        <v>ATIVO - EM FUNCIONAMENTO</v>
      </c>
      <c r="H648" t="str">
        <f>VLOOKUP(A648,planos!$C$1:$F$1040,4,)</f>
        <v>LC109</v>
      </c>
      <c r="I648" t="str">
        <f>VLOOKUP(E648,segmentação!$A$1:$M$261,12,)</f>
        <v>S2</v>
      </c>
      <c r="J648" t="e">
        <f>VLOOKUP(A648,'Bcos e Seg'!$C$1:$AC$262,11,)</f>
        <v>#N/A</v>
      </c>
    </row>
    <row r="649" spans="1:10" x14ac:dyDescent="0.25">
      <c r="A649" s="7">
        <v>2005001538</v>
      </c>
      <c r="B649" s="11" t="s">
        <v>1365</v>
      </c>
      <c r="C649" s="9" t="s">
        <v>1366</v>
      </c>
      <c r="D649" s="7" t="s">
        <v>297</v>
      </c>
      <c r="E649" s="9" t="s">
        <v>257</v>
      </c>
      <c r="F649" s="12">
        <v>508</v>
      </c>
      <c r="G649" t="str">
        <f>VLOOKUP(A649,planos!$C$1:$F$1040,3,)</f>
        <v>ATIVO - EM FUNCIONAMENTO</v>
      </c>
      <c r="H649" t="str">
        <f>VLOOKUP(A649,planos!$C$1:$F$1040,4,)</f>
        <v>LC109</v>
      </c>
      <c r="I649" t="str">
        <f>VLOOKUP(E649,segmentação!$A$1:$M$261,12,)</f>
        <v>S4</v>
      </c>
      <c r="J649" t="e">
        <f>VLOOKUP(A649,'Bcos e Seg'!$C$1:$AC$262,11,)</f>
        <v>#N/A</v>
      </c>
    </row>
    <row r="650" spans="1:10" x14ac:dyDescent="0.25">
      <c r="A650" s="7">
        <v>2005001783</v>
      </c>
      <c r="B650" s="11" t="s">
        <v>1367</v>
      </c>
      <c r="C650" s="9" t="s">
        <v>1368</v>
      </c>
      <c r="D650" s="7" t="s">
        <v>297</v>
      </c>
      <c r="E650" s="9" t="s">
        <v>224</v>
      </c>
      <c r="F650" s="10">
        <v>5456</v>
      </c>
      <c r="G650" t="str">
        <f>VLOOKUP(A650,planos!$C$1:$F$1040,3,)</f>
        <v>ATIVO - EM FUNCIONAMENTO</v>
      </c>
      <c r="H650" t="str">
        <f>VLOOKUP(A650,planos!$C$1:$F$1040,4,)</f>
        <v>LC109</v>
      </c>
      <c r="I650" t="str">
        <f>VLOOKUP(E650,segmentação!$A$1:$M$261,12,)</f>
        <v>S3</v>
      </c>
      <c r="J650" t="e">
        <f>VLOOKUP(A650,'Bcos e Seg'!$C$1:$AC$262,11,)</f>
        <v>#N/A</v>
      </c>
    </row>
    <row r="651" spans="1:10" x14ac:dyDescent="0.25">
      <c r="A651" s="7">
        <v>2005002038</v>
      </c>
      <c r="B651" s="11" t="s">
        <v>1369</v>
      </c>
      <c r="C651" s="9" t="s">
        <v>1370</v>
      </c>
      <c r="D651" s="7" t="s">
        <v>297</v>
      </c>
      <c r="E651" s="9" t="s">
        <v>129</v>
      </c>
      <c r="F651" s="12">
        <v>0</v>
      </c>
      <c r="G651" t="e">
        <f>VLOOKUP(A651,planos!$C$1:$F$1040,3,)</f>
        <v>#N/A</v>
      </c>
      <c r="H651" t="e">
        <f>VLOOKUP(A651,planos!$C$1:$F$1040,4,)</f>
        <v>#N/A</v>
      </c>
      <c r="I651" t="str">
        <f>VLOOKUP(E651,segmentação!$A$1:$M$261,12,)</f>
        <v>S3</v>
      </c>
      <c r="J651" t="e">
        <f>VLOOKUP(A651,'Bcos e Seg'!$C$1:$AC$262,11,)</f>
        <v>#N/A</v>
      </c>
    </row>
    <row r="652" spans="1:10" x14ac:dyDescent="0.25">
      <c r="A652" s="7">
        <v>2005002283</v>
      </c>
      <c r="B652" s="11" t="s">
        <v>1371</v>
      </c>
      <c r="C652" s="9" t="s">
        <v>1372</v>
      </c>
      <c r="D652" s="7" t="s">
        <v>286</v>
      </c>
      <c r="E652" s="9" t="s">
        <v>57</v>
      </c>
      <c r="F652" s="10">
        <v>1863</v>
      </c>
      <c r="G652" t="str">
        <f>VLOOKUP(A652,planos!$C$1:$F$1040,3,)</f>
        <v>ATIVO - EM EXTINÇÃO</v>
      </c>
      <c r="H652" t="str">
        <f>VLOOKUP(A652,planos!$C$1:$F$1040,4,)</f>
        <v>LC108/109</v>
      </c>
      <c r="I652" t="str">
        <f>VLOOKUP(E652,segmentação!$A$1:$M$261,12,)</f>
        <v>S2</v>
      </c>
      <c r="J652" t="e">
        <f>VLOOKUP(A652,'Bcos e Seg'!$C$1:$AC$262,11,)</f>
        <v>#N/A</v>
      </c>
    </row>
    <row r="653" spans="1:10" x14ac:dyDescent="0.25">
      <c r="A653" s="7">
        <v>2005002356</v>
      </c>
      <c r="B653" s="11" t="s">
        <v>1373</v>
      </c>
      <c r="C653" s="9" t="s">
        <v>1374</v>
      </c>
      <c r="D653" s="7" t="s">
        <v>352</v>
      </c>
      <c r="E653" s="9" t="s">
        <v>57</v>
      </c>
      <c r="F653" s="10">
        <v>4313</v>
      </c>
      <c r="G653" t="str">
        <f>VLOOKUP(A653,planos!$C$1:$F$1040,3,)</f>
        <v>ATIVO - EM FUNCIONAMENTO</v>
      </c>
      <c r="H653" t="str">
        <f>VLOOKUP(A653,planos!$C$1:$F$1040,4,)</f>
        <v>LC108/109</v>
      </c>
      <c r="I653" t="str">
        <f>VLOOKUP(E653,segmentação!$A$1:$M$261,12,)</f>
        <v>S2</v>
      </c>
      <c r="J653" t="e">
        <f>VLOOKUP(A653,'Bcos e Seg'!$C$1:$AC$262,11,)</f>
        <v>#N/A</v>
      </c>
    </row>
    <row r="654" spans="1:10" x14ac:dyDescent="0.25">
      <c r="A654" s="7">
        <v>2005002747</v>
      </c>
      <c r="B654" s="11" t="s">
        <v>1375</v>
      </c>
      <c r="C654" s="9" t="s">
        <v>1376</v>
      </c>
      <c r="D654" s="7" t="s">
        <v>352</v>
      </c>
      <c r="E654" s="9" t="s">
        <v>222</v>
      </c>
      <c r="F654" s="12">
        <v>399</v>
      </c>
      <c r="G654" t="str">
        <f>VLOOKUP(A654,planos!$C$1:$F$1040,3,)</f>
        <v>ATIVO - EM FUNCIONAMENTO</v>
      </c>
      <c r="H654" t="str">
        <f>VLOOKUP(A654,planos!$C$1:$F$1040,4,)</f>
        <v>LC109</v>
      </c>
      <c r="I654" t="str">
        <f>VLOOKUP(E654,segmentação!$A$1:$M$261,12,)</f>
        <v>S4</v>
      </c>
      <c r="J654" t="e">
        <f>VLOOKUP(A654,'Bcos e Seg'!$C$1:$AC$262,11,)</f>
        <v>#N/A</v>
      </c>
    </row>
    <row r="655" spans="1:10" x14ac:dyDescent="0.25">
      <c r="A655" s="7">
        <v>2005002992</v>
      </c>
      <c r="B655" s="11" t="s">
        <v>1377</v>
      </c>
      <c r="C655" s="9" t="s">
        <v>1378</v>
      </c>
      <c r="D655" s="7" t="s">
        <v>352</v>
      </c>
      <c r="E655" s="9" t="s">
        <v>127</v>
      </c>
      <c r="F655" s="10">
        <v>3165</v>
      </c>
      <c r="G655" t="str">
        <f>VLOOKUP(A655,planos!$C$1:$F$1040,3,)</f>
        <v>ATIVO - EM FUNCIONAMENTO</v>
      </c>
      <c r="H655" t="str">
        <f>VLOOKUP(A655,planos!$C$1:$F$1040,4,)</f>
        <v>LC109</v>
      </c>
      <c r="I655" t="str">
        <f>VLOOKUP(E655,segmentação!$A$1:$M$261,12,)</f>
        <v>S2</v>
      </c>
      <c r="J655" t="str">
        <f>VLOOKUP(A655,'Bcos e Seg'!$C$1:$AC$262,11,)</f>
        <v>ICATU SEGUROS S/A</v>
      </c>
    </row>
    <row r="656" spans="1:10" x14ac:dyDescent="0.25">
      <c r="A656" s="7">
        <v>2005003011</v>
      </c>
      <c r="B656" s="11" t="s">
        <v>1379</v>
      </c>
      <c r="C656" s="9" t="s">
        <v>1380</v>
      </c>
      <c r="D656" s="7" t="s">
        <v>297</v>
      </c>
      <c r="E656" s="9" t="s">
        <v>156</v>
      </c>
      <c r="F656" s="10">
        <v>1692</v>
      </c>
      <c r="G656" t="str">
        <f>VLOOKUP(A656,planos!$C$1:$F$1040,3,)</f>
        <v>ATIVO - EM FUNCIONAMENTO</v>
      </c>
      <c r="H656" t="str">
        <f>VLOOKUP(A656,planos!$C$1:$F$1040,4,)</f>
        <v>LC109</v>
      </c>
      <c r="I656" t="str">
        <f>VLOOKUP(E656,segmentação!$A$1:$M$261,12,)</f>
        <v>S2</v>
      </c>
      <c r="J656" t="str">
        <f>VLOOKUP(A656,'Bcos e Seg'!$C$1:$AC$262,11,)</f>
        <v>COMPANHIA DE ARRENDAMENTO MERCANTIL RCI BRASIL</v>
      </c>
    </row>
    <row r="657" spans="1:10" x14ac:dyDescent="0.25">
      <c r="A657" s="7">
        <v>2005003638</v>
      </c>
      <c r="B657" s="11" t="s">
        <v>1381</v>
      </c>
      <c r="C657" s="9" t="s">
        <v>1382</v>
      </c>
      <c r="D657" s="7" t="s">
        <v>352</v>
      </c>
      <c r="E657" s="9" t="s">
        <v>127</v>
      </c>
      <c r="F657" s="10">
        <v>5342</v>
      </c>
      <c r="G657" t="str">
        <f>VLOOKUP(A657,planos!$C$1:$F$1040,3,)</f>
        <v>ATIVO - EM FUNCIONAMENTO</v>
      </c>
      <c r="H657" t="str">
        <f>VLOOKUP(A657,planos!$C$1:$F$1040,4,)</f>
        <v>LC109</v>
      </c>
      <c r="I657" t="str">
        <f>VLOOKUP(E657,segmentação!$A$1:$M$261,12,)</f>
        <v>S2</v>
      </c>
      <c r="J657" t="e">
        <f>VLOOKUP(A657,'Bcos e Seg'!$C$1:$AC$262,11,)</f>
        <v>#N/A</v>
      </c>
    </row>
    <row r="658" spans="1:10" x14ac:dyDescent="0.25">
      <c r="A658" s="7">
        <v>2005003883</v>
      </c>
      <c r="B658" s="11" t="s">
        <v>1383</v>
      </c>
      <c r="C658" s="9" t="s">
        <v>1384</v>
      </c>
      <c r="D658" s="7" t="s">
        <v>352</v>
      </c>
      <c r="E658" s="9" t="s">
        <v>125</v>
      </c>
      <c r="F658" s="10">
        <v>10295</v>
      </c>
      <c r="G658" t="str">
        <f>VLOOKUP(A658,planos!$C$1:$F$1040,3,)</f>
        <v>ATIVO - EM FUNCIONAMENTO</v>
      </c>
      <c r="H658" t="str">
        <f>VLOOKUP(A658,planos!$C$1:$F$1040,4,)</f>
        <v>LC109</v>
      </c>
      <c r="I658" t="str">
        <f>VLOOKUP(E658,segmentação!$A$1:$M$261,12,)</f>
        <v>S3</v>
      </c>
      <c r="J658" t="str">
        <f>VLOOKUP(A658,'Bcos e Seg'!$C$1:$AC$262,11,)</f>
        <v>UNIBRAS CORRETORA DE SEGUROS LTDA</v>
      </c>
    </row>
    <row r="659" spans="1:10" x14ac:dyDescent="0.25">
      <c r="A659" s="7">
        <v>2005003956</v>
      </c>
      <c r="B659" s="11" t="s">
        <v>955</v>
      </c>
      <c r="C659" s="9" t="s">
        <v>1385</v>
      </c>
      <c r="D659" s="7" t="s">
        <v>352</v>
      </c>
      <c r="E659" s="9" t="s">
        <v>28</v>
      </c>
      <c r="F659" s="12">
        <v>319</v>
      </c>
      <c r="G659" t="str">
        <f>VLOOKUP(A659,planos!$C$1:$F$1040,3,)</f>
        <v>ATIVO - EM EXTINÇÃO</v>
      </c>
      <c r="H659" t="str">
        <f>VLOOKUP(A659,planos!$C$1:$F$1040,4,)</f>
        <v>LC109</v>
      </c>
      <c r="I659" t="str">
        <f>VLOOKUP(E659,segmentação!$A$1:$M$261,12,)</f>
        <v>S1</v>
      </c>
      <c r="J659" t="str">
        <f>VLOOKUP(A659,'Bcos e Seg'!$C$1:$AC$262,11,)</f>
        <v>SANTANDER PARTICIPACOES S.A.</v>
      </c>
    </row>
    <row r="660" spans="1:10" x14ac:dyDescent="0.25">
      <c r="A660" s="7">
        <v>2005004065</v>
      </c>
      <c r="B660" s="11" t="s">
        <v>1386</v>
      </c>
      <c r="C660" s="9" t="s">
        <v>1387</v>
      </c>
      <c r="D660" s="7" t="s">
        <v>297</v>
      </c>
      <c r="E660" s="9" t="s">
        <v>153</v>
      </c>
      <c r="F660" s="10">
        <v>1158</v>
      </c>
      <c r="G660" t="str">
        <f>VLOOKUP(A660,planos!$C$1:$F$1040,3,)</f>
        <v>ATIVO - EM FUNCIONAMENTO</v>
      </c>
      <c r="H660" t="str">
        <f>VLOOKUP(A660,planos!$C$1:$F$1040,4,)</f>
        <v>LC109</v>
      </c>
      <c r="I660" t="str">
        <f>VLOOKUP(E660,segmentação!$A$1:$M$261,12,)</f>
        <v>S2</v>
      </c>
      <c r="J660" t="e">
        <f>VLOOKUP(A660,'Bcos e Seg'!$C$1:$AC$262,11,)</f>
        <v>#N/A</v>
      </c>
    </row>
    <row r="661" spans="1:10" x14ac:dyDescent="0.25">
      <c r="A661" s="7">
        <v>2005004138</v>
      </c>
      <c r="B661" s="11" t="s">
        <v>1388</v>
      </c>
      <c r="C661" s="9" t="s">
        <v>1389</v>
      </c>
      <c r="D661" s="7" t="s">
        <v>297</v>
      </c>
      <c r="E661" s="9" t="s">
        <v>153</v>
      </c>
      <c r="F661" s="10">
        <v>1134</v>
      </c>
      <c r="G661" t="str">
        <f>VLOOKUP(A661,planos!$C$1:$F$1040,3,)</f>
        <v>ATIVO - EM FUNCIONAMENTO</v>
      </c>
      <c r="H661" t="str">
        <f>VLOOKUP(A661,planos!$C$1:$F$1040,4,)</f>
        <v>LC109</v>
      </c>
      <c r="I661" t="str">
        <f>VLOOKUP(E661,segmentação!$A$1:$M$261,12,)</f>
        <v>S2</v>
      </c>
      <c r="J661" t="e">
        <f>VLOOKUP(A661,'Bcos e Seg'!$C$1:$AC$262,11,)</f>
        <v>#N/A</v>
      </c>
    </row>
    <row r="662" spans="1:10" x14ac:dyDescent="0.25">
      <c r="A662" s="7">
        <v>2005004211</v>
      </c>
      <c r="B662" s="11" t="s">
        <v>1390</v>
      </c>
      <c r="C662" s="9" t="s">
        <v>169</v>
      </c>
      <c r="D662" s="7" t="s">
        <v>297</v>
      </c>
      <c r="E662" s="9" t="s">
        <v>169</v>
      </c>
      <c r="F662" s="10">
        <v>158678</v>
      </c>
      <c r="G662" t="str">
        <f>VLOOKUP(A662,planos!$C$1:$F$1040,3,)</f>
        <v>ATIVO - EM FUNCIONAMENTO</v>
      </c>
      <c r="H662" t="str">
        <f>VLOOKUP(A662,planos!$C$1:$F$1040,4,)</f>
        <v>LC109</v>
      </c>
      <c r="I662" t="str">
        <f>VLOOKUP(E662,segmentação!$A$1:$M$261,12,)</f>
        <v>S3</v>
      </c>
      <c r="J662" t="e">
        <f>VLOOKUP(A662,'Bcos e Seg'!$C$1:$AC$262,11,)</f>
        <v>#N/A</v>
      </c>
    </row>
    <row r="663" spans="1:10" x14ac:dyDescent="0.25">
      <c r="A663" s="7">
        <v>2005004383</v>
      </c>
      <c r="B663" s="11" t="s">
        <v>1391</v>
      </c>
      <c r="C663" s="9" t="s">
        <v>1392</v>
      </c>
      <c r="D663" s="7" t="s">
        <v>352</v>
      </c>
      <c r="E663" s="9" t="s">
        <v>153</v>
      </c>
      <c r="F663" s="10">
        <v>4646</v>
      </c>
      <c r="G663" t="str">
        <f>VLOOKUP(A663,planos!$C$1:$F$1040,3,)</f>
        <v>ATIVO - EM FUNCIONAMENTO</v>
      </c>
      <c r="H663" t="str">
        <f>VLOOKUP(A663,planos!$C$1:$F$1040,4,)</f>
        <v>LC109</v>
      </c>
      <c r="I663" t="str">
        <f>VLOOKUP(E663,segmentação!$A$1:$M$261,12,)</f>
        <v>S2</v>
      </c>
      <c r="J663" t="e">
        <f>VLOOKUP(A663,'Bcos e Seg'!$C$1:$AC$262,11,)</f>
        <v>#N/A</v>
      </c>
    </row>
    <row r="664" spans="1:10" x14ac:dyDescent="0.25">
      <c r="A664" s="7">
        <v>2005004456</v>
      </c>
      <c r="B664" s="11" t="s">
        <v>1393</v>
      </c>
      <c r="C664" s="9" t="s">
        <v>1394</v>
      </c>
      <c r="D664" s="7" t="s">
        <v>352</v>
      </c>
      <c r="E664" s="9" t="s">
        <v>153</v>
      </c>
      <c r="F664" s="12">
        <v>207</v>
      </c>
      <c r="G664" t="str">
        <f>VLOOKUP(A664,planos!$C$1:$F$1040,3,)</f>
        <v>ATIVO - EM FUNCIONAMENTO</v>
      </c>
      <c r="H664" t="str">
        <f>VLOOKUP(A664,planos!$C$1:$F$1040,4,)</f>
        <v>LC109</v>
      </c>
      <c r="I664" t="str">
        <f>VLOOKUP(E664,segmentação!$A$1:$M$261,12,)</f>
        <v>S2</v>
      </c>
      <c r="J664" t="e">
        <f>VLOOKUP(A664,'Bcos e Seg'!$C$1:$AC$262,11,)</f>
        <v>#N/A</v>
      </c>
    </row>
    <row r="665" spans="1:10" x14ac:dyDescent="0.25">
      <c r="A665" s="7">
        <v>2005004529</v>
      </c>
      <c r="B665" s="11" t="s">
        <v>1395</v>
      </c>
      <c r="C665" s="9" t="s">
        <v>848</v>
      </c>
      <c r="D665" s="7" t="s">
        <v>286</v>
      </c>
      <c r="E665" s="9" t="s">
        <v>111</v>
      </c>
      <c r="F665" s="10">
        <v>4887</v>
      </c>
      <c r="G665" t="str">
        <f>VLOOKUP(A665,planos!$C$1:$F$1040,3,)</f>
        <v>ATIVO - EM FUNCIONAMENTO</v>
      </c>
      <c r="H665" t="str">
        <f>VLOOKUP(A665,planos!$C$1:$F$1040,4,)</f>
        <v>LC108/109</v>
      </c>
      <c r="I665" t="str">
        <f>VLOOKUP(E665,segmentação!$A$1:$M$261,12,)</f>
        <v>S3</v>
      </c>
      <c r="J665" t="e">
        <f>VLOOKUP(A665,'Bcos e Seg'!$C$1:$AC$262,11,)</f>
        <v>#N/A</v>
      </c>
    </row>
    <row r="666" spans="1:10" x14ac:dyDescent="0.25">
      <c r="A666" s="7">
        <v>2005004611</v>
      </c>
      <c r="B666" s="11" t="s">
        <v>1396</v>
      </c>
      <c r="C666" s="9" t="s">
        <v>850</v>
      </c>
      <c r="D666" s="7" t="s">
        <v>297</v>
      </c>
      <c r="E666" s="9" t="s">
        <v>111</v>
      </c>
      <c r="F666" s="10">
        <v>6243</v>
      </c>
      <c r="G666" t="str">
        <f>VLOOKUP(A666,planos!$C$1:$F$1040,3,)</f>
        <v>ATIVO - EM FUNCIONAMENTO</v>
      </c>
      <c r="H666" t="str">
        <f>VLOOKUP(A666,planos!$C$1:$F$1040,4,)</f>
        <v>LC108/109</v>
      </c>
      <c r="I666" t="str">
        <f>VLOOKUP(E666,segmentação!$A$1:$M$261,12,)</f>
        <v>S3</v>
      </c>
      <c r="J666" t="e">
        <f>VLOOKUP(A666,'Bcos e Seg'!$C$1:$AC$262,11,)</f>
        <v>#N/A</v>
      </c>
    </row>
    <row r="667" spans="1:10" x14ac:dyDescent="0.25">
      <c r="A667" s="7">
        <v>2005004774</v>
      </c>
      <c r="B667" s="11" t="s">
        <v>1397</v>
      </c>
      <c r="C667" s="9" t="s">
        <v>1398</v>
      </c>
      <c r="D667" s="7" t="s">
        <v>297</v>
      </c>
      <c r="E667" s="9" t="s">
        <v>156</v>
      </c>
      <c r="F667" s="10">
        <v>16061</v>
      </c>
      <c r="G667" t="str">
        <f>VLOOKUP(A667,planos!$C$1:$F$1040,3,)</f>
        <v>ATIVO - EM FUNCIONAMENTO</v>
      </c>
      <c r="H667" t="str">
        <f>VLOOKUP(A667,planos!$C$1:$F$1040,4,)</f>
        <v>LC109</v>
      </c>
      <c r="I667" t="str">
        <f>VLOOKUP(E667,segmentação!$A$1:$M$261,12,)</f>
        <v>S2</v>
      </c>
      <c r="J667" t="str">
        <f>VLOOKUP(A667,'Bcos e Seg'!$C$1:$AC$262,11,)</f>
        <v>BANCO JOHN DEERE S.A.</v>
      </c>
    </row>
    <row r="668" spans="1:10" x14ac:dyDescent="0.25">
      <c r="A668" s="7">
        <v>2005004847</v>
      </c>
      <c r="B668" s="11" t="s">
        <v>1399</v>
      </c>
      <c r="C668" s="9" t="s">
        <v>1400</v>
      </c>
      <c r="D668" s="7" t="s">
        <v>297</v>
      </c>
      <c r="E668" s="9" t="s">
        <v>214</v>
      </c>
      <c r="F668" s="12">
        <v>466</v>
      </c>
      <c r="G668" t="str">
        <f>VLOOKUP(A668,planos!$C$1:$F$1040,3,)</f>
        <v>ATIVO - EM FUNCIONAMENTO</v>
      </c>
      <c r="H668" t="str">
        <f>VLOOKUP(A668,planos!$C$1:$F$1040,4,)</f>
        <v>LC109</v>
      </c>
      <c r="I668" t="str">
        <f>VLOOKUP(E668,segmentação!$A$1:$M$261,12,)</f>
        <v>S3</v>
      </c>
      <c r="J668" t="e">
        <f>VLOOKUP(A668,'Bcos e Seg'!$C$1:$AC$262,11,)</f>
        <v>#N/A</v>
      </c>
    </row>
    <row r="669" spans="1:10" x14ac:dyDescent="0.25">
      <c r="A669" s="7">
        <v>2005004911</v>
      </c>
      <c r="B669" s="11" t="s">
        <v>1401</v>
      </c>
      <c r="C669" s="9" t="s">
        <v>1402</v>
      </c>
      <c r="D669" s="7" t="s">
        <v>297</v>
      </c>
      <c r="E669" s="9" t="s">
        <v>58</v>
      </c>
      <c r="F669" s="10">
        <v>28342</v>
      </c>
      <c r="G669" t="str">
        <f>VLOOKUP(A669,planos!$C$1:$F$1040,3,)</f>
        <v>ATIVO - EM FUNCIONAMENTO</v>
      </c>
      <c r="H669" t="str">
        <f>VLOOKUP(A669,planos!$C$1:$F$1040,4,)</f>
        <v>LC109</v>
      </c>
      <c r="I669" t="str">
        <f>VLOOKUP(E669,segmentação!$A$1:$M$261,12,)</f>
        <v>S4</v>
      </c>
      <c r="J669" t="e">
        <f>VLOOKUP(A669,'Bcos e Seg'!$C$1:$AC$262,11,)</f>
        <v>#N/A</v>
      </c>
    </row>
    <row r="670" spans="1:10" x14ac:dyDescent="0.25">
      <c r="A670" s="7">
        <v>2005005029</v>
      </c>
      <c r="B670" s="11" t="s">
        <v>1403</v>
      </c>
      <c r="C670" s="9" t="s">
        <v>1404</v>
      </c>
      <c r="D670" s="7" t="s">
        <v>297</v>
      </c>
      <c r="E670" s="9" t="s">
        <v>82</v>
      </c>
      <c r="F670" s="10">
        <v>5985</v>
      </c>
      <c r="G670" t="str">
        <f>VLOOKUP(A670,planos!$C$1:$F$1040,3,)</f>
        <v>ATIVO - EM FUNCIONAMENTO</v>
      </c>
      <c r="H670" t="str">
        <f>VLOOKUP(A670,planos!$C$1:$F$1040,4,)</f>
        <v>LC109</v>
      </c>
      <c r="I670" t="str">
        <f>VLOOKUP(E670,segmentação!$A$1:$M$261,12,)</f>
        <v>S3</v>
      </c>
      <c r="J670" t="e">
        <f>VLOOKUP(A670,'Bcos e Seg'!$C$1:$AC$262,11,)</f>
        <v>#N/A</v>
      </c>
    </row>
    <row r="671" spans="1:10" x14ac:dyDescent="0.25">
      <c r="A671" s="7">
        <v>2005005111</v>
      </c>
      <c r="B671" s="11" t="s">
        <v>847</v>
      </c>
      <c r="C671" s="9" t="s">
        <v>945</v>
      </c>
      <c r="D671" s="7" t="s">
        <v>352</v>
      </c>
      <c r="E671" s="9" t="s">
        <v>45</v>
      </c>
      <c r="F671" s="10">
        <v>1884</v>
      </c>
      <c r="G671" t="str">
        <f>VLOOKUP(A671,planos!$C$1:$F$1040,3,)</f>
        <v>ATIVO - EM FUNCIONAMENTO</v>
      </c>
      <c r="H671" t="str">
        <f>VLOOKUP(A671,planos!$C$1:$F$1040,4,)</f>
        <v>LC108/109</v>
      </c>
      <c r="I671" t="str">
        <f>VLOOKUP(E671,segmentação!$A$1:$M$261,12,)</f>
        <v>S4</v>
      </c>
      <c r="J671" t="e">
        <f>VLOOKUP(A671,'Bcos e Seg'!$C$1:$AC$262,11,)</f>
        <v>#N/A</v>
      </c>
    </row>
    <row r="672" spans="1:10" x14ac:dyDescent="0.25">
      <c r="A672" s="7">
        <v>2005005274</v>
      </c>
      <c r="B672" s="11" t="s">
        <v>1405</v>
      </c>
      <c r="C672" s="9" t="s">
        <v>1406</v>
      </c>
      <c r="D672" s="7" t="s">
        <v>297</v>
      </c>
      <c r="E672" s="9" t="s">
        <v>160</v>
      </c>
      <c r="F672" s="10">
        <v>1535</v>
      </c>
      <c r="G672" t="str">
        <f>VLOOKUP(A672,planos!$C$1:$F$1040,3,)</f>
        <v>ATIVO - EM FUNCIONAMENTO</v>
      </c>
      <c r="H672" t="str">
        <f>VLOOKUP(A672,planos!$C$1:$F$1040,4,)</f>
        <v>LC109</v>
      </c>
      <c r="I672" t="str">
        <f>VLOOKUP(E672,segmentação!$A$1:$M$261,12,)</f>
        <v>S2</v>
      </c>
      <c r="J672" t="e">
        <f>VLOOKUP(A672,'Bcos e Seg'!$C$1:$AC$262,11,)</f>
        <v>#N/A</v>
      </c>
    </row>
    <row r="673" spans="1:10" x14ac:dyDescent="0.25">
      <c r="A673" s="7">
        <v>2005005347</v>
      </c>
      <c r="B673" s="11" t="s">
        <v>1407</v>
      </c>
      <c r="C673" s="9" t="s">
        <v>1408</v>
      </c>
      <c r="D673" s="7" t="s">
        <v>352</v>
      </c>
      <c r="E673" s="9" t="s">
        <v>158</v>
      </c>
      <c r="F673" s="12">
        <v>105</v>
      </c>
      <c r="G673" t="str">
        <f>VLOOKUP(A673,planos!$C$1:$F$1040,3,)</f>
        <v>ATIVO - EM EXTINÇÃO</v>
      </c>
      <c r="H673" t="str">
        <f>VLOOKUP(A673,planos!$C$1:$F$1040,4,)</f>
        <v>LC109</v>
      </c>
      <c r="I673" t="str">
        <f>VLOOKUP(E673,segmentação!$A$1:$M$261,12,)</f>
        <v>S2</v>
      </c>
      <c r="J673" t="e">
        <f>VLOOKUP(A673,'Bcos e Seg'!$C$1:$AC$262,11,)</f>
        <v>#N/A</v>
      </c>
    </row>
    <row r="674" spans="1:10" x14ac:dyDescent="0.25">
      <c r="A674" s="7">
        <v>2005005411</v>
      </c>
      <c r="B674" s="11" t="s">
        <v>1409</v>
      </c>
      <c r="C674" s="9" t="s">
        <v>1410</v>
      </c>
      <c r="D674" s="7" t="s">
        <v>352</v>
      </c>
      <c r="E674" s="9" t="s">
        <v>158</v>
      </c>
      <c r="F674" s="10">
        <v>1192</v>
      </c>
      <c r="G674" t="str">
        <f>VLOOKUP(A674,planos!$C$1:$F$1040,3,)</f>
        <v>ATIVO - EM EXTINÇÃO</v>
      </c>
      <c r="H674" t="str">
        <f>VLOOKUP(A674,planos!$C$1:$F$1040,4,)</f>
        <v>LC109</v>
      </c>
      <c r="I674" t="str">
        <f>VLOOKUP(E674,segmentação!$A$1:$M$261,12,)</f>
        <v>S2</v>
      </c>
      <c r="J674" t="e">
        <f>VLOOKUP(A674,'Bcos e Seg'!$C$1:$AC$262,11,)</f>
        <v>#N/A</v>
      </c>
    </row>
    <row r="675" spans="1:10" x14ac:dyDescent="0.25">
      <c r="A675" s="7">
        <v>2005005592</v>
      </c>
      <c r="B675" s="11" t="s">
        <v>1411</v>
      </c>
      <c r="C675" s="9" t="s">
        <v>1412</v>
      </c>
      <c r="D675" s="7" t="s">
        <v>297</v>
      </c>
      <c r="E675" s="9" t="s">
        <v>198</v>
      </c>
      <c r="F675" s="10">
        <v>1842</v>
      </c>
      <c r="G675" t="str">
        <f>VLOOKUP(A675,planos!$C$1:$F$1040,3,)</f>
        <v>ATIVO - EM EXTINÇÃO</v>
      </c>
      <c r="H675" t="str">
        <f>VLOOKUP(A675,planos!$C$1:$F$1040,4,)</f>
        <v>LC109</v>
      </c>
      <c r="I675" t="str">
        <f>VLOOKUP(E675,segmentação!$A$1:$M$261,12,)</f>
        <v>S4</v>
      </c>
      <c r="J675" t="e">
        <f>VLOOKUP(A675,'Bcos e Seg'!$C$1:$AC$262,11,)</f>
        <v>#N/A</v>
      </c>
    </row>
    <row r="676" spans="1:10" x14ac:dyDescent="0.25">
      <c r="A676" s="7">
        <v>2005005665</v>
      </c>
      <c r="B676" s="11" t="s">
        <v>1413</v>
      </c>
      <c r="C676" s="9" t="s">
        <v>1414</v>
      </c>
      <c r="D676" s="7" t="s">
        <v>297</v>
      </c>
      <c r="E676" s="9" t="s">
        <v>153</v>
      </c>
      <c r="F676" s="12">
        <v>842</v>
      </c>
      <c r="G676" t="str">
        <f>VLOOKUP(A676,planos!$C$1:$F$1040,3,)</f>
        <v>ATIVO - EM FUNCIONAMENTO</v>
      </c>
      <c r="H676" t="str">
        <f>VLOOKUP(A676,planos!$C$1:$F$1040,4,)</f>
        <v>LC109</v>
      </c>
      <c r="I676" t="str">
        <f>VLOOKUP(E676,segmentação!$A$1:$M$261,12,)</f>
        <v>S2</v>
      </c>
      <c r="J676" t="e">
        <f>VLOOKUP(A676,'Bcos e Seg'!$C$1:$AC$262,11,)</f>
        <v>#N/A</v>
      </c>
    </row>
    <row r="677" spans="1:10" x14ac:dyDescent="0.25">
      <c r="A677" s="7">
        <v>2005005811</v>
      </c>
      <c r="B677" s="11" t="s">
        <v>1415</v>
      </c>
      <c r="C677" s="9" t="s">
        <v>1415</v>
      </c>
      <c r="D677" s="7" t="s">
        <v>297</v>
      </c>
      <c r="E677" s="9" t="s">
        <v>128</v>
      </c>
      <c r="F677" s="10">
        <v>1100</v>
      </c>
      <c r="G677" t="str">
        <f>VLOOKUP(A677,planos!$C$1:$F$1040,3,)</f>
        <v>ATIVO - EM FUNCIONAMENTO</v>
      </c>
      <c r="H677" t="str">
        <f>VLOOKUP(A677,planos!$C$1:$F$1040,4,)</f>
        <v>LC109</v>
      </c>
      <c r="I677" t="str">
        <f>VLOOKUP(E677,segmentação!$A$1:$M$261,12,)</f>
        <v>S2</v>
      </c>
      <c r="J677" t="e">
        <f>VLOOKUP(A677,'Bcos e Seg'!$C$1:$AC$262,11,)</f>
        <v>#N/A</v>
      </c>
    </row>
    <row r="678" spans="1:10" x14ac:dyDescent="0.25">
      <c r="A678" s="7">
        <v>2005005983</v>
      </c>
      <c r="B678" s="11" t="s">
        <v>1416</v>
      </c>
      <c r="C678" s="9" t="s">
        <v>1417</v>
      </c>
      <c r="D678" s="7" t="s">
        <v>352</v>
      </c>
      <c r="E678" s="9" t="s">
        <v>153</v>
      </c>
      <c r="F678" s="12">
        <v>13</v>
      </c>
      <c r="G678" t="e">
        <f>VLOOKUP(A678,planos!$C$1:$F$1040,3,)</f>
        <v>#N/A</v>
      </c>
      <c r="H678" t="e">
        <f>VLOOKUP(A678,planos!$C$1:$F$1040,4,)</f>
        <v>#N/A</v>
      </c>
      <c r="I678" t="str">
        <f>VLOOKUP(E678,segmentação!$A$1:$M$261,12,)</f>
        <v>S2</v>
      </c>
      <c r="J678" t="e">
        <f>VLOOKUP(A678,'Bcos e Seg'!$C$1:$AC$262,11,)</f>
        <v>#N/A</v>
      </c>
    </row>
    <row r="679" spans="1:10" x14ac:dyDescent="0.25">
      <c r="A679" s="7">
        <v>2005006092</v>
      </c>
      <c r="B679" s="11" t="s">
        <v>1418</v>
      </c>
      <c r="C679" s="9" t="s">
        <v>1419</v>
      </c>
      <c r="D679" s="7" t="s">
        <v>297</v>
      </c>
      <c r="E679" s="9" t="s">
        <v>153</v>
      </c>
      <c r="F679" s="10">
        <v>2135</v>
      </c>
      <c r="G679" t="str">
        <f>VLOOKUP(A679,planos!$C$1:$F$1040,3,)</f>
        <v>ATIVO - EM FUNCIONAMENTO</v>
      </c>
      <c r="H679" t="str">
        <f>VLOOKUP(A679,planos!$C$1:$F$1040,4,)</f>
        <v>LC109</v>
      </c>
      <c r="I679" t="str">
        <f>VLOOKUP(E679,segmentação!$A$1:$M$261,12,)</f>
        <v>S2</v>
      </c>
      <c r="J679" t="e">
        <f>VLOOKUP(A679,'Bcos e Seg'!$C$1:$AC$262,11,)</f>
        <v>#N/A</v>
      </c>
    </row>
    <row r="680" spans="1:10" x14ac:dyDescent="0.25">
      <c r="A680" s="7">
        <v>2005006165</v>
      </c>
      <c r="B680" s="11" t="s">
        <v>885</v>
      </c>
      <c r="C680" s="9" t="s">
        <v>1420</v>
      </c>
      <c r="D680" s="7" t="s">
        <v>297</v>
      </c>
      <c r="E680" s="9" t="s">
        <v>64</v>
      </c>
      <c r="F680" s="10">
        <v>2906</v>
      </c>
      <c r="G680" t="str">
        <f>VLOOKUP(A680,planos!$C$1:$F$1040,3,)</f>
        <v>ATIVO - EM FUNCIONAMENTO</v>
      </c>
      <c r="H680" t="str">
        <f>VLOOKUP(A680,planos!$C$1:$F$1040,4,)</f>
        <v>LC109</v>
      </c>
      <c r="I680" t="str">
        <f>VLOOKUP(E680,segmentação!$A$1:$M$261,12,)</f>
        <v>S3</v>
      </c>
      <c r="J680" t="e">
        <f>VLOOKUP(A680,'Bcos e Seg'!$C$1:$AC$262,11,)</f>
        <v>#N/A</v>
      </c>
    </row>
    <row r="681" spans="1:10" x14ac:dyDescent="0.25">
      <c r="A681" s="7">
        <v>2005006311</v>
      </c>
      <c r="B681" s="11" t="s">
        <v>1421</v>
      </c>
      <c r="C681" s="9" t="s">
        <v>17</v>
      </c>
      <c r="D681" s="7" t="s">
        <v>297</v>
      </c>
      <c r="E681" s="9" t="s">
        <v>17</v>
      </c>
      <c r="F681" s="12">
        <v>654</v>
      </c>
      <c r="G681" t="str">
        <f>VLOOKUP(A681,planos!$C$1:$F$1040,3,)</f>
        <v>ATIVO - EM FUNCIONAMENTO</v>
      </c>
      <c r="H681" t="str">
        <f>VLOOKUP(A681,planos!$C$1:$F$1040,4,)</f>
        <v>LC108/109</v>
      </c>
      <c r="I681" t="str">
        <f>VLOOKUP(E681,segmentação!$A$1:$M$261,12,)</f>
        <v>S4</v>
      </c>
      <c r="J681" t="e">
        <f>VLOOKUP(A681,'Bcos e Seg'!$C$1:$AC$262,11,)</f>
        <v>#N/A</v>
      </c>
    </row>
    <row r="682" spans="1:10" x14ac:dyDescent="0.25">
      <c r="A682" s="7">
        <v>2005006483</v>
      </c>
      <c r="B682" s="11" t="s">
        <v>1422</v>
      </c>
      <c r="C682" s="9" t="s">
        <v>1423</v>
      </c>
      <c r="D682" s="7" t="s">
        <v>352</v>
      </c>
      <c r="E682" s="9" t="s">
        <v>32</v>
      </c>
      <c r="F682" s="12">
        <v>698</v>
      </c>
      <c r="G682" t="str">
        <f>VLOOKUP(A682,planos!$C$1:$F$1040,3,)</f>
        <v>ATIVO - EM FUNCIONAMENTO</v>
      </c>
      <c r="H682" t="str">
        <f>VLOOKUP(A682,planos!$C$1:$F$1040,4,)</f>
        <v>LC109</v>
      </c>
      <c r="I682" t="str">
        <f>VLOOKUP(E682,segmentação!$A$1:$M$261,12,)</f>
        <v>S2</v>
      </c>
      <c r="J682" t="e">
        <f>VLOOKUP(A682,'Bcos e Seg'!$C$1:$AC$262,11,)</f>
        <v>#N/A</v>
      </c>
    </row>
    <row r="683" spans="1:10" x14ac:dyDescent="0.25">
      <c r="A683" s="7">
        <v>2005006556</v>
      </c>
      <c r="B683" s="11" t="s">
        <v>1424</v>
      </c>
      <c r="C683" s="9" t="s">
        <v>1425</v>
      </c>
      <c r="D683" s="7" t="s">
        <v>297</v>
      </c>
      <c r="E683" s="9" t="s">
        <v>127</v>
      </c>
      <c r="F683" s="10">
        <v>3953</v>
      </c>
      <c r="G683" t="str">
        <f>VLOOKUP(A683,planos!$C$1:$F$1040,3,)</f>
        <v>ATIVO - EM FUNCIONAMENTO</v>
      </c>
      <c r="H683" t="str">
        <f>VLOOKUP(A683,planos!$C$1:$F$1040,4,)</f>
        <v>LC109</v>
      </c>
      <c r="I683" t="str">
        <f>VLOOKUP(E683,segmentação!$A$1:$M$261,12,)</f>
        <v>S2</v>
      </c>
      <c r="J683" t="e">
        <f>VLOOKUP(A683,'Bcos e Seg'!$C$1:$AC$262,11,)</f>
        <v>#N/A</v>
      </c>
    </row>
    <row r="684" spans="1:10" x14ac:dyDescent="0.25">
      <c r="A684" s="7">
        <v>2005006711</v>
      </c>
      <c r="B684" s="11" t="s">
        <v>1426</v>
      </c>
      <c r="C684" s="9" t="s">
        <v>1427</v>
      </c>
      <c r="D684" s="7" t="s">
        <v>297</v>
      </c>
      <c r="E684" s="9" t="s">
        <v>115</v>
      </c>
      <c r="F684" s="10">
        <v>38071</v>
      </c>
      <c r="G684" t="str">
        <f>VLOOKUP(A684,planos!$C$1:$F$1040,3,)</f>
        <v>ATIVO - EM FUNCIONAMENTO</v>
      </c>
      <c r="H684" t="str">
        <f>VLOOKUP(A684,planos!$C$1:$F$1040,4,)</f>
        <v>LC109</v>
      </c>
      <c r="I684" t="str">
        <f>VLOOKUP(E684,segmentação!$A$1:$M$261,12,)</f>
        <v>S3</v>
      </c>
      <c r="J684" t="e">
        <f>VLOOKUP(A684,'Bcos e Seg'!$C$1:$AC$262,11,)</f>
        <v>#N/A</v>
      </c>
    </row>
    <row r="685" spans="1:10" x14ac:dyDescent="0.25">
      <c r="A685" s="7">
        <v>2006000292</v>
      </c>
      <c r="B685" s="11" t="s">
        <v>1428</v>
      </c>
      <c r="C685" s="9" t="s">
        <v>414</v>
      </c>
      <c r="D685" s="7" t="s">
        <v>352</v>
      </c>
      <c r="E685" s="9" t="s">
        <v>143</v>
      </c>
      <c r="F685" s="10">
        <v>2367</v>
      </c>
      <c r="G685" t="str">
        <f>VLOOKUP(A685,planos!$C$1:$F$1040,3,)</f>
        <v>ATIVO - EM EXTINÇÃO</v>
      </c>
      <c r="H685" t="str">
        <f>VLOOKUP(A685,planos!$C$1:$F$1040,4,)</f>
        <v>LC109</v>
      </c>
      <c r="I685" t="str">
        <f>VLOOKUP(E685,segmentação!$A$1:$M$261,12,)</f>
        <v>S4</v>
      </c>
      <c r="J685" t="e">
        <f>VLOOKUP(A685,'Bcos e Seg'!$C$1:$AC$262,11,)</f>
        <v>#N/A</v>
      </c>
    </row>
    <row r="686" spans="1:10" x14ac:dyDescent="0.25">
      <c r="A686" s="7">
        <v>2006000365</v>
      </c>
      <c r="B686" s="11" t="s">
        <v>1429</v>
      </c>
      <c r="C686" s="9" t="s">
        <v>1430</v>
      </c>
      <c r="D686" s="7" t="s">
        <v>297</v>
      </c>
      <c r="E686" s="9" t="s">
        <v>92</v>
      </c>
      <c r="F686" s="12">
        <v>105</v>
      </c>
      <c r="G686" t="str">
        <f>VLOOKUP(A686,planos!$C$1:$F$1040,3,)</f>
        <v>ATIVO - EM TRANSFERÊNCIA DE GERENCIAMENTO</v>
      </c>
      <c r="H686" t="str">
        <f>VLOOKUP(A686,planos!$C$1:$F$1040,4,)</f>
        <v>LC109</v>
      </c>
      <c r="I686" t="str">
        <f>VLOOKUP(E686,segmentação!$A$1:$M$261,12,)</f>
        <v>S4</v>
      </c>
      <c r="J686" t="e">
        <f>VLOOKUP(A686,'Bcos e Seg'!$C$1:$AC$262,11,)</f>
        <v>#N/A</v>
      </c>
    </row>
    <row r="687" spans="1:10" x14ac:dyDescent="0.25">
      <c r="A687" s="7">
        <v>2006000438</v>
      </c>
      <c r="B687" s="11" t="s">
        <v>1431</v>
      </c>
      <c r="C687" s="9" t="s">
        <v>1432</v>
      </c>
      <c r="D687" s="7" t="s">
        <v>352</v>
      </c>
      <c r="E687" s="9" t="s">
        <v>127</v>
      </c>
      <c r="F687" s="12">
        <v>881</v>
      </c>
      <c r="G687" t="str">
        <f>VLOOKUP(A687,planos!$C$1:$F$1040,3,)</f>
        <v>ATIVO - EM FUNCIONAMENTO</v>
      </c>
      <c r="H687" t="str">
        <f>VLOOKUP(A687,planos!$C$1:$F$1040,4,)</f>
        <v>LC109</v>
      </c>
      <c r="I687" t="str">
        <f>VLOOKUP(E687,segmentação!$A$1:$M$261,12,)</f>
        <v>S2</v>
      </c>
      <c r="J687" t="e">
        <f>VLOOKUP(A687,'Bcos e Seg'!$C$1:$AC$262,11,)</f>
        <v>#N/A</v>
      </c>
    </row>
    <row r="688" spans="1:10" x14ac:dyDescent="0.25">
      <c r="A688" s="7">
        <v>2006000511</v>
      </c>
      <c r="B688" s="11" t="s">
        <v>1433</v>
      </c>
      <c r="C688" s="9" t="s">
        <v>1434</v>
      </c>
      <c r="D688" s="7" t="s">
        <v>297</v>
      </c>
      <c r="E688" s="9" t="s">
        <v>172</v>
      </c>
      <c r="F688" s="12">
        <v>34</v>
      </c>
      <c r="G688" t="e">
        <f>VLOOKUP(A688,planos!$C$1:$F$1040,3,)</f>
        <v>#N/A</v>
      </c>
      <c r="H688" t="e">
        <f>VLOOKUP(A688,planos!$C$1:$F$1040,4,)</f>
        <v>#N/A</v>
      </c>
      <c r="I688" t="str">
        <f>VLOOKUP(E688,segmentação!$A$1:$M$261,12,)</f>
        <v>S1</v>
      </c>
      <c r="J688" t="e">
        <f>VLOOKUP(A688,'Bcos e Seg'!$C$1:$AC$262,11,)</f>
        <v>#N/A</v>
      </c>
    </row>
    <row r="689" spans="1:10" x14ac:dyDescent="0.25">
      <c r="A689" s="7">
        <v>2006000683</v>
      </c>
      <c r="B689" s="11" t="s">
        <v>1435</v>
      </c>
      <c r="C689" s="9" t="s">
        <v>1436</v>
      </c>
      <c r="D689" s="7" t="s">
        <v>352</v>
      </c>
      <c r="E689" s="9" t="s">
        <v>158</v>
      </c>
      <c r="F689" s="12">
        <v>729</v>
      </c>
      <c r="G689" t="str">
        <f>VLOOKUP(A689,planos!$C$1:$F$1040,3,)</f>
        <v>ATIVO - EM FUNCIONAMENTO</v>
      </c>
      <c r="H689" t="str">
        <f>VLOOKUP(A689,planos!$C$1:$F$1040,4,)</f>
        <v>LC109</v>
      </c>
      <c r="I689" t="str">
        <f>VLOOKUP(E689,segmentação!$A$1:$M$261,12,)</f>
        <v>S2</v>
      </c>
      <c r="J689" t="e">
        <f>VLOOKUP(A689,'Bcos e Seg'!$C$1:$AC$262,11,)</f>
        <v>#N/A</v>
      </c>
    </row>
    <row r="690" spans="1:10" x14ac:dyDescent="0.25">
      <c r="A690" s="7">
        <v>2006000756</v>
      </c>
      <c r="B690" s="11" t="s">
        <v>570</v>
      </c>
      <c r="C690" s="9" t="s">
        <v>1437</v>
      </c>
      <c r="D690" s="7" t="s">
        <v>286</v>
      </c>
      <c r="E690" s="9" t="s">
        <v>107</v>
      </c>
      <c r="F690" s="12">
        <v>0</v>
      </c>
      <c r="G690" t="e">
        <f>VLOOKUP(A690,planos!$C$1:$F$1040,3,)</f>
        <v>#N/A</v>
      </c>
      <c r="H690" t="e">
        <f>VLOOKUP(A690,planos!$C$1:$F$1040,4,)</f>
        <v>#N/A</v>
      </c>
      <c r="I690" t="str">
        <f>VLOOKUP(E690,segmentação!$A$1:$M$261,12,)</f>
        <v>S2</v>
      </c>
      <c r="J690" t="e">
        <f>VLOOKUP(A690,'Bcos e Seg'!$C$1:$AC$262,11,)</f>
        <v>#N/A</v>
      </c>
    </row>
    <row r="691" spans="1:10" x14ac:dyDescent="0.25">
      <c r="A691" s="7">
        <v>2006000829</v>
      </c>
      <c r="B691" s="11" t="s">
        <v>1438</v>
      </c>
      <c r="C691" s="9" t="s">
        <v>1439</v>
      </c>
      <c r="D691" s="7" t="s">
        <v>297</v>
      </c>
      <c r="E691" s="9" t="s">
        <v>162</v>
      </c>
      <c r="F691" s="10">
        <v>18218</v>
      </c>
      <c r="G691" t="str">
        <f>VLOOKUP(A691,planos!$C$1:$F$1040,3,)</f>
        <v>ATIVO - EM FUNCIONAMENTO</v>
      </c>
      <c r="H691" t="str">
        <f>VLOOKUP(A691,planos!$C$1:$F$1040,4,)</f>
        <v>LC109</v>
      </c>
      <c r="I691" t="str">
        <f>VLOOKUP(E691,segmentação!$A$1:$M$261,12,)</f>
        <v>S4</v>
      </c>
      <c r="J691" t="e">
        <f>VLOOKUP(A691,'Bcos e Seg'!$C$1:$AC$262,11,)</f>
        <v>#N/A</v>
      </c>
    </row>
    <row r="692" spans="1:10" x14ac:dyDescent="0.25">
      <c r="A692" s="7">
        <v>2006000911</v>
      </c>
      <c r="B692" s="11" t="s">
        <v>1440</v>
      </c>
      <c r="C692" s="9" t="s">
        <v>1440</v>
      </c>
      <c r="D692" s="7" t="s">
        <v>352</v>
      </c>
      <c r="E692" s="9" t="s">
        <v>258</v>
      </c>
      <c r="F692" s="10">
        <v>12035</v>
      </c>
      <c r="G692" t="str">
        <f>VLOOKUP(A692,planos!$C$1:$F$1040,3,)</f>
        <v>ATIVO - EM FUNCIONAMENTO</v>
      </c>
      <c r="H692" t="str">
        <f>VLOOKUP(A692,planos!$C$1:$F$1040,4,)</f>
        <v>LC109</v>
      </c>
      <c r="I692" t="str">
        <f>VLOOKUP(E692,segmentação!$A$1:$M$261,12,)</f>
        <v>S3</v>
      </c>
      <c r="J692" t="e">
        <f>VLOOKUP(A692,'Bcos e Seg'!$C$1:$AC$262,11,)</f>
        <v>#N/A</v>
      </c>
    </row>
    <row r="693" spans="1:10" x14ac:dyDescent="0.25">
      <c r="A693" s="7">
        <v>2006001011</v>
      </c>
      <c r="B693" s="11" t="s">
        <v>847</v>
      </c>
      <c r="C693" s="9" t="s">
        <v>182</v>
      </c>
      <c r="D693" s="7" t="s">
        <v>352</v>
      </c>
      <c r="E693" s="9" t="s">
        <v>182</v>
      </c>
      <c r="F693" s="12">
        <v>347</v>
      </c>
      <c r="G693" t="str">
        <f>VLOOKUP(A693,planos!$C$1:$F$1040,3,)</f>
        <v>ATIVO - EM FUNCIONAMENTO</v>
      </c>
      <c r="H693" t="str">
        <f>VLOOKUP(A693,planos!$C$1:$F$1040,4,)</f>
        <v>LC109</v>
      </c>
      <c r="I693" t="str">
        <f>VLOOKUP(E693,segmentação!$A$1:$M$261,12,)</f>
        <v>S4</v>
      </c>
      <c r="J693" t="e">
        <f>VLOOKUP(A693,'Bcos e Seg'!$C$1:$AC$262,11,)</f>
        <v>#N/A</v>
      </c>
    </row>
    <row r="694" spans="1:10" x14ac:dyDescent="0.25">
      <c r="A694" s="7">
        <v>2006001183</v>
      </c>
      <c r="B694" s="11" t="s">
        <v>1441</v>
      </c>
      <c r="C694" s="9" t="s">
        <v>1442</v>
      </c>
      <c r="D694" s="7" t="s">
        <v>352</v>
      </c>
      <c r="E694" s="9" t="s">
        <v>128</v>
      </c>
      <c r="F694" s="10">
        <v>2078</v>
      </c>
      <c r="G694" t="str">
        <f>VLOOKUP(A694,planos!$C$1:$F$1040,3,)</f>
        <v>ATIVO - EM FUNCIONAMENTO</v>
      </c>
      <c r="H694" t="str">
        <f>VLOOKUP(A694,planos!$C$1:$F$1040,4,)</f>
        <v>LC109</v>
      </c>
      <c r="I694" t="str">
        <f>VLOOKUP(E694,segmentação!$A$1:$M$261,12,)</f>
        <v>S2</v>
      </c>
      <c r="J694" t="e">
        <f>VLOOKUP(A694,'Bcos e Seg'!$C$1:$AC$262,11,)</f>
        <v>#N/A</v>
      </c>
    </row>
    <row r="695" spans="1:10" x14ac:dyDescent="0.25">
      <c r="A695" s="7">
        <v>2006001256</v>
      </c>
      <c r="B695" s="11" t="s">
        <v>1443</v>
      </c>
      <c r="C695" s="9" t="s">
        <v>1443</v>
      </c>
      <c r="D695" s="7" t="s">
        <v>297</v>
      </c>
      <c r="E695" s="9" t="s">
        <v>172</v>
      </c>
      <c r="F695" s="12">
        <v>970</v>
      </c>
      <c r="G695" t="str">
        <f>VLOOKUP(A695,planos!$C$1:$F$1040,3,)</f>
        <v>ATIVO - EM FUNCIONAMENTO</v>
      </c>
      <c r="H695" t="str">
        <f>VLOOKUP(A695,planos!$C$1:$F$1040,4,)</f>
        <v>LC108/109</v>
      </c>
      <c r="I695" t="str">
        <f>VLOOKUP(E695,segmentação!$A$1:$M$261,12,)</f>
        <v>S1</v>
      </c>
      <c r="J695" t="e">
        <f>VLOOKUP(A695,'Bcos e Seg'!$C$1:$AC$262,11,)</f>
        <v>#N/A</v>
      </c>
    </row>
    <row r="696" spans="1:10" x14ac:dyDescent="0.25">
      <c r="A696" s="7">
        <v>2006001329</v>
      </c>
      <c r="B696" s="11" t="s">
        <v>1444</v>
      </c>
      <c r="C696" s="9" t="s">
        <v>1339</v>
      </c>
      <c r="D696" s="7" t="s">
        <v>297</v>
      </c>
      <c r="E696" s="9" t="s">
        <v>167</v>
      </c>
      <c r="F696" s="10">
        <v>24497</v>
      </c>
      <c r="G696" t="str">
        <f>VLOOKUP(A696,planos!$C$1:$F$1040,3,)</f>
        <v>ATIVO - EM FUNCIONAMENTO</v>
      </c>
      <c r="H696" t="str">
        <f>VLOOKUP(A696,planos!$C$1:$F$1040,4,)</f>
        <v>LC109</v>
      </c>
      <c r="I696" t="str">
        <f>VLOOKUP(E696,segmentação!$A$1:$M$261,12,)</f>
        <v>S4</v>
      </c>
      <c r="J696" t="e">
        <f>VLOOKUP(A696,'Bcos e Seg'!$C$1:$AC$262,11,)</f>
        <v>#N/A</v>
      </c>
    </row>
    <row r="697" spans="1:10" x14ac:dyDescent="0.25">
      <c r="A697" s="7">
        <v>2006001411</v>
      </c>
      <c r="B697" s="11" t="s">
        <v>1445</v>
      </c>
      <c r="C697" s="9" t="s">
        <v>1446</v>
      </c>
      <c r="D697" s="7" t="s">
        <v>297</v>
      </c>
      <c r="E697" s="9" t="s">
        <v>214</v>
      </c>
      <c r="F697" s="10">
        <v>5871</v>
      </c>
      <c r="G697" t="str">
        <f>VLOOKUP(A697,planos!$C$1:$F$1040,3,)</f>
        <v>ATIVO - EM FUNCIONAMENTO</v>
      </c>
      <c r="H697" t="str">
        <f>VLOOKUP(A697,planos!$C$1:$F$1040,4,)</f>
        <v>LC109</v>
      </c>
      <c r="I697" t="str">
        <f>VLOOKUP(E697,segmentação!$A$1:$M$261,12,)</f>
        <v>S3</v>
      </c>
      <c r="J697" t="e">
        <f>VLOOKUP(A697,'Bcos e Seg'!$C$1:$AC$262,11,)</f>
        <v>#N/A</v>
      </c>
    </row>
    <row r="698" spans="1:10" x14ac:dyDescent="0.25">
      <c r="A698" s="7">
        <v>2006001574</v>
      </c>
      <c r="B698" s="11" t="s">
        <v>885</v>
      </c>
      <c r="C698" s="9" t="s">
        <v>1447</v>
      </c>
      <c r="D698" s="7" t="s">
        <v>297</v>
      </c>
      <c r="E698" s="9" t="s">
        <v>77</v>
      </c>
      <c r="F698" s="10">
        <v>4233</v>
      </c>
      <c r="G698" t="str">
        <f>VLOOKUP(A698,planos!$C$1:$F$1040,3,)</f>
        <v>ATIVO - EM FUNCIONAMENTO</v>
      </c>
      <c r="H698" t="str">
        <f>VLOOKUP(A698,planos!$C$1:$F$1040,4,)</f>
        <v>LC108/109</v>
      </c>
      <c r="I698" t="str">
        <f>VLOOKUP(E698,segmentação!$A$1:$M$261,12,)</f>
        <v>S2</v>
      </c>
      <c r="J698" t="e">
        <f>VLOOKUP(A698,'Bcos e Seg'!$C$1:$AC$262,11,)</f>
        <v>#N/A</v>
      </c>
    </row>
    <row r="699" spans="1:10" x14ac:dyDescent="0.25">
      <c r="A699" s="7">
        <v>2006001647</v>
      </c>
      <c r="B699" s="11" t="s">
        <v>1448</v>
      </c>
      <c r="C699" s="9" t="s">
        <v>1449</v>
      </c>
      <c r="D699" s="7" t="s">
        <v>352</v>
      </c>
      <c r="E699" s="9" t="s">
        <v>158</v>
      </c>
      <c r="F699" s="10">
        <v>4916</v>
      </c>
      <c r="G699" t="str">
        <f>VLOOKUP(A699,planos!$C$1:$F$1040,3,)</f>
        <v>ATIVO - EM FUNCIONAMENTO</v>
      </c>
      <c r="H699" t="str">
        <f>VLOOKUP(A699,planos!$C$1:$F$1040,4,)</f>
        <v>LC109</v>
      </c>
      <c r="I699" t="str">
        <f>VLOOKUP(E699,segmentação!$A$1:$M$261,12,)</f>
        <v>S2</v>
      </c>
      <c r="J699" t="e">
        <f>VLOOKUP(A699,'Bcos e Seg'!$C$1:$AC$262,11,)</f>
        <v>#N/A</v>
      </c>
    </row>
    <row r="700" spans="1:10" x14ac:dyDescent="0.25">
      <c r="A700" s="7">
        <v>2006001892</v>
      </c>
      <c r="B700" s="11" t="s">
        <v>1450</v>
      </c>
      <c r="C700" s="9" t="s">
        <v>1451</v>
      </c>
      <c r="D700" s="7" t="s">
        <v>297</v>
      </c>
      <c r="E700" s="9" t="s">
        <v>179</v>
      </c>
      <c r="F700" s="12">
        <v>923</v>
      </c>
      <c r="G700" t="str">
        <f>VLOOKUP(A700,planos!$C$1:$F$1040,3,)</f>
        <v>ATIVO - EM FUNCIONAMENTO</v>
      </c>
      <c r="H700" t="str">
        <f>VLOOKUP(A700,planos!$C$1:$F$1040,4,)</f>
        <v>LC108/109</v>
      </c>
      <c r="I700" t="str">
        <f>VLOOKUP(E700,segmentação!$A$1:$M$261,12,)</f>
        <v>S3</v>
      </c>
      <c r="J700" t="e">
        <f>VLOOKUP(A700,'Bcos e Seg'!$C$1:$AC$262,11,)</f>
        <v>#N/A</v>
      </c>
    </row>
    <row r="701" spans="1:10" x14ac:dyDescent="0.25">
      <c r="A701" s="7">
        <v>2006002074</v>
      </c>
      <c r="B701" s="11" t="s">
        <v>1452</v>
      </c>
      <c r="C701" s="9" t="s">
        <v>1453</v>
      </c>
      <c r="D701" s="7" t="s">
        <v>297</v>
      </c>
      <c r="E701" s="9" t="s">
        <v>127</v>
      </c>
      <c r="F701" s="12">
        <v>287</v>
      </c>
      <c r="G701" t="str">
        <f>VLOOKUP(A701,planos!$C$1:$F$1040,3,)</f>
        <v>ATIVO - EM FUNCIONAMENTO</v>
      </c>
      <c r="H701" t="str">
        <f>VLOOKUP(A701,planos!$C$1:$F$1040,4,)</f>
        <v>LC109</v>
      </c>
      <c r="I701" t="str">
        <f>VLOOKUP(E701,segmentação!$A$1:$M$261,12,)</f>
        <v>S2</v>
      </c>
      <c r="J701" t="e">
        <f>VLOOKUP(A701,'Bcos e Seg'!$C$1:$AC$262,11,)</f>
        <v>#N/A</v>
      </c>
    </row>
    <row r="702" spans="1:10" x14ac:dyDescent="0.25">
      <c r="A702" s="7">
        <v>2006002147</v>
      </c>
      <c r="B702" s="11" t="s">
        <v>1454</v>
      </c>
      <c r="C702" s="9" t="s">
        <v>1455</v>
      </c>
      <c r="D702" s="7" t="s">
        <v>297</v>
      </c>
      <c r="E702" s="9" t="s">
        <v>127</v>
      </c>
      <c r="F702" s="12">
        <v>166</v>
      </c>
      <c r="G702" t="str">
        <f>VLOOKUP(A702,planos!$C$1:$F$1040,3,)</f>
        <v>ATIVO - EM FUNCIONAMENTO</v>
      </c>
      <c r="H702" t="str">
        <f>VLOOKUP(A702,planos!$C$1:$F$1040,4,)</f>
        <v>LC109</v>
      </c>
      <c r="I702" t="str">
        <f>VLOOKUP(E702,segmentação!$A$1:$M$261,12,)</f>
        <v>S2</v>
      </c>
      <c r="J702" t="e">
        <f>VLOOKUP(A702,'Bcos e Seg'!$C$1:$AC$262,11,)</f>
        <v>#N/A</v>
      </c>
    </row>
    <row r="703" spans="1:10" x14ac:dyDescent="0.25">
      <c r="A703" s="7">
        <v>2006002211</v>
      </c>
      <c r="B703" s="11" t="s">
        <v>1456</v>
      </c>
      <c r="C703" s="9" t="s">
        <v>1457</v>
      </c>
      <c r="D703" s="7" t="s">
        <v>297</v>
      </c>
      <c r="E703" s="9" t="s">
        <v>127</v>
      </c>
      <c r="F703" s="12">
        <v>886</v>
      </c>
      <c r="G703" t="str">
        <f>VLOOKUP(A703,planos!$C$1:$F$1040,3,)</f>
        <v>ATIVO - EM FUNCIONAMENTO</v>
      </c>
      <c r="H703" t="str">
        <f>VLOOKUP(A703,planos!$C$1:$F$1040,4,)</f>
        <v>LC109</v>
      </c>
      <c r="I703" t="str">
        <f>VLOOKUP(E703,segmentação!$A$1:$M$261,12,)</f>
        <v>S2</v>
      </c>
      <c r="J703" t="e">
        <f>VLOOKUP(A703,'Bcos e Seg'!$C$1:$AC$262,11,)</f>
        <v>#N/A</v>
      </c>
    </row>
    <row r="704" spans="1:10" x14ac:dyDescent="0.25">
      <c r="A704" s="7">
        <v>2006002465</v>
      </c>
      <c r="B704" s="11" t="s">
        <v>1458</v>
      </c>
      <c r="C704" s="9" t="s">
        <v>1459</v>
      </c>
      <c r="D704" s="7" t="s">
        <v>297</v>
      </c>
      <c r="E704" s="9" t="s">
        <v>127</v>
      </c>
      <c r="F704" s="12">
        <v>412</v>
      </c>
      <c r="G704" t="str">
        <f>VLOOKUP(A704,planos!$C$1:$F$1040,3,)</f>
        <v>ATIVO - EM EXTINÇÃO</v>
      </c>
      <c r="H704" t="str">
        <f>VLOOKUP(A704,planos!$C$1:$F$1040,4,)</f>
        <v>LC109</v>
      </c>
      <c r="I704" t="str">
        <f>VLOOKUP(E704,segmentação!$A$1:$M$261,12,)</f>
        <v>S2</v>
      </c>
      <c r="J704" t="e">
        <f>VLOOKUP(A704,'Bcos e Seg'!$C$1:$AC$262,11,)</f>
        <v>#N/A</v>
      </c>
    </row>
    <row r="705" spans="1:10" x14ac:dyDescent="0.25">
      <c r="A705" s="7">
        <v>2006002538</v>
      </c>
      <c r="B705" s="11" t="s">
        <v>1460</v>
      </c>
      <c r="C705" s="9" t="s">
        <v>1461</v>
      </c>
      <c r="D705" s="7" t="s">
        <v>297</v>
      </c>
      <c r="E705" s="9" t="s">
        <v>127</v>
      </c>
      <c r="F705" s="12">
        <v>0</v>
      </c>
      <c r="G705" t="e">
        <f>VLOOKUP(A705,planos!$C$1:$F$1040,3,)</f>
        <v>#N/A</v>
      </c>
      <c r="H705" t="e">
        <f>VLOOKUP(A705,planos!$C$1:$F$1040,4,)</f>
        <v>#N/A</v>
      </c>
      <c r="I705" t="str">
        <f>VLOOKUP(E705,segmentação!$A$1:$M$261,12,)</f>
        <v>S2</v>
      </c>
      <c r="J705" t="e">
        <f>VLOOKUP(A705,'Bcos e Seg'!$C$1:$AC$262,11,)</f>
        <v>#N/A</v>
      </c>
    </row>
    <row r="706" spans="1:10" x14ac:dyDescent="0.25">
      <c r="A706" s="7">
        <v>2006002611</v>
      </c>
      <c r="B706" s="11" t="s">
        <v>1462</v>
      </c>
      <c r="C706" s="9" t="s">
        <v>1463</v>
      </c>
      <c r="D706" s="7" t="s">
        <v>297</v>
      </c>
      <c r="E706" s="9" t="s">
        <v>127</v>
      </c>
      <c r="F706" s="12">
        <v>666</v>
      </c>
      <c r="G706" t="str">
        <f>VLOOKUP(A706,planos!$C$1:$F$1040,3,)</f>
        <v>ATIVO - EM FUNCIONAMENTO</v>
      </c>
      <c r="H706" t="str">
        <f>VLOOKUP(A706,planos!$C$1:$F$1040,4,)</f>
        <v>LC109</v>
      </c>
      <c r="I706" t="str">
        <f>VLOOKUP(E706,segmentação!$A$1:$M$261,12,)</f>
        <v>S2</v>
      </c>
      <c r="J706" t="e">
        <f>VLOOKUP(A706,'Bcos e Seg'!$C$1:$AC$262,11,)</f>
        <v>#N/A</v>
      </c>
    </row>
    <row r="707" spans="1:10" x14ac:dyDescent="0.25">
      <c r="A707" s="7">
        <v>2006002783</v>
      </c>
      <c r="B707" s="11" t="s">
        <v>1464</v>
      </c>
      <c r="C707" s="9" t="s">
        <v>1465</v>
      </c>
      <c r="D707" s="7" t="s">
        <v>297</v>
      </c>
      <c r="E707" s="9" t="s">
        <v>127</v>
      </c>
      <c r="F707" s="12">
        <v>611</v>
      </c>
      <c r="G707" t="str">
        <f>VLOOKUP(A707,planos!$C$1:$F$1040,3,)</f>
        <v>ATIVO - EM FUNCIONAMENTO</v>
      </c>
      <c r="H707" t="str">
        <f>VLOOKUP(A707,planos!$C$1:$F$1040,4,)</f>
        <v>LC109</v>
      </c>
      <c r="I707" t="str">
        <f>VLOOKUP(E707,segmentação!$A$1:$M$261,12,)</f>
        <v>S2</v>
      </c>
      <c r="J707" t="e">
        <f>VLOOKUP(A707,'Bcos e Seg'!$C$1:$AC$262,11,)</f>
        <v>#N/A</v>
      </c>
    </row>
    <row r="708" spans="1:10" x14ac:dyDescent="0.25">
      <c r="A708" s="7">
        <v>2006002856</v>
      </c>
      <c r="B708" s="11" t="s">
        <v>1466</v>
      </c>
      <c r="C708" s="9" t="s">
        <v>1467</v>
      </c>
      <c r="D708" s="7" t="s">
        <v>297</v>
      </c>
      <c r="E708" s="9" t="s">
        <v>127</v>
      </c>
      <c r="F708" s="12">
        <v>179</v>
      </c>
      <c r="G708" t="str">
        <f>VLOOKUP(A708,planos!$C$1:$F$1040,3,)</f>
        <v>ATIVO - EM EXTINÇÃO</v>
      </c>
      <c r="H708" t="str">
        <f>VLOOKUP(A708,planos!$C$1:$F$1040,4,)</f>
        <v>LC109</v>
      </c>
      <c r="I708" t="str">
        <f>VLOOKUP(E708,segmentação!$A$1:$M$261,12,)</f>
        <v>S2</v>
      </c>
      <c r="J708" t="e">
        <f>VLOOKUP(A708,'Bcos e Seg'!$C$1:$AC$262,11,)</f>
        <v>#N/A</v>
      </c>
    </row>
    <row r="709" spans="1:10" x14ac:dyDescent="0.25">
      <c r="A709" s="7">
        <v>2006002929</v>
      </c>
      <c r="B709" s="11" t="s">
        <v>1468</v>
      </c>
      <c r="C709" s="9" t="s">
        <v>1469</v>
      </c>
      <c r="D709" s="7" t="s">
        <v>297</v>
      </c>
      <c r="E709" s="9" t="s">
        <v>97</v>
      </c>
      <c r="F709" s="10">
        <v>37517</v>
      </c>
      <c r="G709" t="str">
        <f>VLOOKUP(A709,planos!$C$1:$F$1040,3,)</f>
        <v>ATIVO - EM FUNCIONAMENTO</v>
      </c>
      <c r="H709" t="str">
        <f>VLOOKUP(A709,planos!$C$1:$F$1040,4,)</f>
        <v>LC108/109</v>
      </c>
      <c r="I709" t="str">
        <f>VLOOKUP(E709,segmentação!$A$1:$M$261,12,)</f>
        <v>S3</v>
      </c>
      <c r="J709" t="e">
        <f>VLOOKUP(A709,'Bcos e Seg'!$C$1:$AC$262,11,)</f>
        <v>#N/A</v>
      </c>
    </row>
    <row r="710" spans="1:10" x14ac:dyDescent="0.25">
      <c r="A710" s="7">
        <v>2006003038</v>
      </c>
      <c r="B710" s="11" t="s">
        <v>1470</v>
      </c>
      <c r="C710" s="9" t="s">
        <v>1471</v>
      </c>
      <c r="D710" s="7" t="s">
        <v>297</v>
      </c>
      <c r="E710" s="9" t="s">
        <v>153</v>
      </c>
      <c r="F710" s="12">
        <v>150</v>
      </c>
      <c r="G710" t="str">
        <f>VLOOKUP(A710,planos!$C$1:$F$1040,3,)</f>
        <v>ATIVO - EM FUNCIONAMENTO</v>
      </c>
      <c r="H710" t="str">
        <f>VLOOKUP(A710,planos!$C$1:$F$1040,4,)</f>
        <v>LC109</v>
      </c>
      <c r="I710" t="str">
        <f>VLOOKUP(E710,segmentação!$A$1:$M$261,12,)</f>
        <v>S2</v>
      </c>
      <c r="J710" t="e">
        <f>VLOOKUP(A710,'Bcos e Seg'!$C$1:$AC$262,11,)</f>
        <v>#N/A</v>
      </c>
    </row>
    <row r="711" spans="1:10" x14ac:dyDescent="0.25">
      <c r="A711" s="7">
        <v>2006003111</v>
      </c>
      <c r="B711" s="11" t="s">
        <v>1472</v>
      </c>
      <c r="C711" s="9" t="s">
        <v>1473</v>
      </c>
      <c r="D711" s="7" t="s">
        <v>297</v>
      </c>
      <c r="E711" s="9" t="s">
        <v>250</v>
      </c>
      <c r="F711" s="10">
        <v>1984</v>
      </c>
      <c r="G711" t="str">
        <f>VLOOKUP(A711,planos!$C$1:$F$1040,3,)</f>
        <v>ATIVO - EM FUNCIONAMENTO</v>
      </c>
      <c r="H711" t="str">
        <f>VLOOKUP(A711,planos!$C$1:$F$1040,4,)</f>
        <v>LC109</v>
      </c>
      <c r="I711" t="str">
        <f>VLOOKUP(E711,segmentação!$A$1:$M$261,12,)</f>
        <v>S3</v>
      </c>
      <c r="J711" t="str">
        <f>VLOOKUP(A711,'Bcos e Seg'!$C$1:$AC$262,11,)</f>
        <v>SICOOB SEGURADORA DE VIDA E PREVIDENCIA SA</v>
      </c>
    </row>
    <row r="712" spans="1:10" x14ac:dyDescent="0.25">
      <c r="A712" s="7">
        <v>2006003283</v>
      </c>
      <c r="B712" s="11" t="s">
        <v>1474</v>
      </c>
      <c r="C712" s="9" t="s">
        <v>1475</v>
      </c>
      <c r="D712" s="7" t="s">
        <v>297</v>
      </c>
      <c r="E712" s="9" t="s">
        <v>158</v>
      </c>
      <c r="F712" s="12">
        <v>168</v>
      </c>
      <c r="G712" t="str">
        <f>VLOOKUP(A712,planos!$C$1:$F$1040,3,)</f>
        <v>ATIVO - EM FUNCIONAMENTO</v>
      </c>
      <c r="H712" t="str">
        <f>VLOOKUP(A712,planos!$C$1:$F$1040,4,)</f>
        <v>LC109</v>
      </c>
      <c r="I712" t="str">
        <f>VLOOKUP(E712,segmentação!$A$1:$M$261,12,)</f>
        <v>S2</v>
      </c>
      <c r="J712" t="e">
        <f>VLOOKUP(A712,'Bcos e Seg'!$C$1:$AC$262,11,)</f>
        <v>#N/A</v>
      </c>
    </row>
    <row r="713" spans="1:10" x14ac:dyDescent="0.25">
      <c r="A713" s="7">
        <v>2006003356</v>
      </c>
      <c r="B713" s="11" t="s">
        <v>1476</v>
      </c>
      <c r="C713" s="9" t="s">
        <v>1477</v>
      </c>
      <c r="D713" s="7" t="s">
        <v>297</v>
      </c>
      <c r="E713" s="9" t="s">
        <v>206</v>
      </c>
      <c r="F713" s="10">
        <v>12288</v>
      </c>
      <c r="G713" t="str">
        <f>VLOOKUP(A713,planos!$C$1:$F$1040,3,)</f>
        <v>ATIVO - EM FUNCIONAMENTO</v>
      </c>
      <c r="H713" t="str">
        <f>VLOOKUP(A713,planos!$C$1:$F$1040,4,)</f>
        <v>LC109</v>
      </c>
      <c r="I713" t="str">
        <f>VLOOKUP(E713,segmentação!$A$1:$M$261,12,)</f>
        <v>S3</v>
      </c>
      <c r="J713" t="e">
        <f>VLOOKUP(A713,'Bcos e Seg'!$C$1:$AC$262,11,)</f>
        <v>#N/A</v>
      </c>
    </row>
    <row r="714" spans="1:10" x14ac:dyDescent="0.25">
      <c r="A714" s="7">
        <v>2006003429</v>
      </c>
      <c r="B714" s="11" t="s">
        <v>1478</v>
      </c>
      <c r="C714" s="9" t="s">
        <v>1479</v>
      </c>
      <c r="D714" s="7" t="s">
        <v>352</v>
      </c>
      <c r="E714" s="9" t="s">
        <v>73</v>
      </c>
      <c r="F714" s="10">
        <v>21096</v>
      </c>
      <c r="G714" t="str">
        <f>VLOOKUP(A714,planos!$C$1:$F$1040,3,)</f>
        <v>ATIVO - EM FUNCIONAMENTO</v>
      </c>
      <c r="H714" t="str">
        <f>VLOOKUP(A714,planos!$C$1:$F$1040,4,)</f>
        <v>LC108/109</v>
      </c>
      <c r="I714" t="str">
        <f>VLOOKUP(E714,segmentação!$A$1:$M$261,12,)</f>
        <v>S2</v>
      </c>
      <c r="J714" t="str">
        <f>VLOOKUP(A714,'Bcos e Seg'!$C$1:$AC$262,11,)</f>
        <v>BANCO NOSSA CAIXA S.A.</v>
      </c>
    </row>
    <row r="715" spans="1:10" x14ac:dyDescent="0.25">
      <c r="A715" s="7">
        <v>2006003511</v>
      </c>
      <c r="B715" s="11" t="s">
        <v>1480</v>
      </c>
      <c r="C715" s="9" t="s">
        <v>1481</v>
      </c>
      <c r="D715" s="7" t="s">
        <v>352</v>
      </c>
      <c r="E715" s="9" t="s">
        <v>127</v>
      </c>
      <c r="F715" s="10">
        <v>3551</v>
      </c>
      <c r="G715" t="e">
        <f>VLOOKUP(A715,planos!$C$1:$F$1040,3,)</f>
        <v>#N/A</v>
      </c>
      <c r="H715" t="e">
        <f>VLOOKUP(A715,planos!$C$1:$F$1040,4,)</f>
        <v>#N/A</v>
      </c>
      <c r="I715" t="str">
        <f>VLOOKUP(E715,segmentação!$A$1:$M$261,12,)</f>
        <v>S2</v>
      </c>
      <c r="J715" t="e">
        <f>VLOOKUP(A715,'Bcos e Seg'!$C$1:$AC$262,11,)</f>
        <v>#N/A</v>
      </c>
    </row>
    <row r="716" spans="1:10" x14ac:dyDescent="0.25">
      <c r="A716" s="7">
        <v>2006003674</v>
      </c>
      <c r="B716" s="11" t="s">
        <v>1482</v>
      </c>
      <c r="C716" s="9" t="s">
        <v>1483</v>
      </c>
      <c r="D716" s="7" t="s">
        <v>352</v>
      </c>
      <c r="E716" s="9" t="s">
        <v>104</v>
      </c>
      <c r="F716" s="10">
        <v>255162</v>
      </c>
      <c r="G716" t="str">
        <f>VLOOKUP(A716,planos!$C$1:$F$1040,3,)</f>
        <v>ATIVO - EM FUNCIONAMENTO</v>
      </c>
      <c r="H716" t="str">
        <f>VLOOKUP(A716,planos!$C$1:$F$1040,4,)</f>
        <v>LC108/109</v>
      </c>
      <c r="I716" t="str">
        <f>VLOOKUP(E716,segmentação!$A$1:$M$261,12,)</f>
        <v>S1</v>
      </c>
      <c r="J716" t="e">
        <f>VLOOKUP(A716,'Bcos e Seg'!$C$1:$AC$262,11,)</f>
        <v>#N/A</v>
      </c>
    </row>
    <row r="717" spans="1:10" x14ac:dyDescent="0.25">
      <c r="A717" s="7">
        <v>2006003747</v>
      </c>
      <c r="B717" s="11" t="s">
        <v>1484</v>
      </c>
      <c r="C717" s="9" t="s">
        <v>1484</v>
      </c>
      <c r="D717" s="7" t="s">
        <v>352</v>
      </c>
      <c r="E717" s="9" t="s">
        <v>128</v>
      </c>
      <c r="F717" s="12">
        <v>36</v>
      </c>
      <c r="G717" t="str">
        <f>VLOOKUP(A717,planos!$C$1:$F$1040,3,)</f>
        <v>ATIVO - EM FUNCIONAMENTO</v>
      </c>
      <c r="H717" t="str">
        <f>VLOOKUP(A717,planos!$C$1:$F$1040,4,)</f>
        <v>LC109</v>
      </c>
      <c r="I717" t="str">
        <f>VLOOKUP(E717,segmentação!$A$1:$M$261,12,)</f>
        <v>S2</v>
      </c>
      <c r="J717" t="e">
        <f>VLOOKUP(A717,'Bcos e Seg'!$C$1:$AC$262,11,)</f>
        <v>#N/A</v>
      </c>
    </row>
    <row r="718" spans="1:10" x14ac:dyDescent="0.25">
      <c r="A718" s="7">
        <v>2006003811</v>
      </c>
      <c r="B718" s="11" t="s">
        <v>1485</v>
      </c>
      <c r="C718" s="9" t="s">
        <v>1485</v>
      </c>
      <c r="D718" s="7" t="s">
        <v>352</v>
      </c>
      <c r="E718" s="9" t="s">
        <v>128</v>
      </c>
      <c r="F718" s="12">
        <v>60</v>
      </c>
      <c r="G718" t="str">
        <f>VLOOKUP(A718,planos!$C$1:$F$1040,3,)</f>
        <v>ATIVO - EM FUNCIONAMENTO</v>
      </c>
      <c r="H718" t="str">
        <f>VLOOKUP(A718,planos!$C$1:$F$1040,4,)</f>
        <v>LC109</v>
      </c>
      <c r="I718" t="str">
        <f>VLOOKUP(E718,segmentação!$A$1:$M$261,12,)</f>
        <v>S2</v>
      </c>
      <c r="J718" t="e">
        <f>VLOOKUP(A718,'Bcos e Seg'!$C$1:$AC$262,11,)</f>
        <v>#N/A</v>
      </c>
    </row>
    <row r="719" spans="1:10" x14ac:dyDescent="0.25">
      <c r="A719" s="7">
        <v>2006003992</v>
      </c>
      <c r="B719" s="11" t="s">
        <v>1486</v>
      </c>
      <c r="C719" s="9" t="s">
        <v>1487</v>
      </c>
      <c r="D719" s="7" t="s">
        <v>297</v>
      </c>
      <c r="E719" s="9" t="s">
        <v>128</v>
      </c>
      <c r="F719" s="10">
        <v>4640</v>
      </c>
      <c r="G719" t="str">
        <f>VLOOKUP(A719,planos!$C$1:$F$1040,3,)</f>
        <v>ATIVO - EM FUNCIONAMENTO</v>
      </c>
      <c r="H719" t="str">
        <f>VLOOKUP(A719,planos!$C$1:$F$1040,4,)</f>
        <v>LC109</v>
      </c>
      <c r="I719" t="str">
        <f>VLOOKUP(E719,segmentação!$A$1:$M$261,12,)</f>
        <v>S2</v>
      </c>
      <c r="J719" t="e">
        <f>VLOOKUP(A719,'Bcos e Seg'!$C$1:$AC$262,11,)</f>
        <v>#N/A</v>
      </c>
    </row>
    <row r="720" spans="1:10" x14ac:dyDescent="0.25">
      <c r="A720" s="7">
        <v>2006004011</v>
      </c>
      <c r="B720" s="11" t="s">
        <v>1488</v>
      </c>
      <c r="C720" s="9" t="s">
        <v>1489</v>
      </c>
      <c r="D720" s="7" t="s">
        <v>297</v>
      </c>
      <c r="E720" s="9" t="s">
        <v>128</v>
      </c>
      <c r="F720" s="10">
        <v>3251</v>
      </c>
      <c r="G720" t="str">
        <f>VLOOKUP(A720,planos!$C$1:$F$1040,3,)</f>
        <v>ATIVO - EM FUNCIONAMENTO</v>
      </c>
      <c r="H720" t="str">
        <f>VLOOKUP(A720,planos!$C$1:$F$1040,4,)</f>
        <v>LC109</v>
      </c>
      <c r="I720" t="str">
        <f>VLOOKUP(E720,segmentação!$A$1:$M$261,12,)</f>
        <v>S2</v>
      </c>
      <c r="J720" t="e">
        <f>VLOOKUP(A720,'Bcos e Seg'!$C$1:$AC$262,11,)</f>
        <v>#N/A</v>
      </c>
    </row>
    <row r="721" spans="1:10" x14ac:dyDescent="0.25">
      <c r="A721" s="7">
        <v>2006004247</v>
      </c>
      <c r="B721" s="11" t="s">
        <v>1490</v>
      </c>
      <c r="C721" s="9" t="s">
        <v>1491</v>
      </c>
      <c r="D721" s="7" t="s">
        <v>297</v>
      </c>
      <c r="E721" s="9" t="s">
        <v>142</v>
      </c>
      <c r="F721" s="10">
        <v>1768</v>
      </c>
      <c r="G721" t="str">
        <f>VLOOKUP(A721,planos!$C$1:$F$1040,3,)</f>
        <v>ATIVO - EM FUNCIONAMENTO</v>
      </c>
      <c r="H721" t="str">
        <f>VLOOKUP(A721,planos!$C$1:$F$1040,4,)</f>
        <v>LC109</v>
      </c>
      <c r="I721" t="str">
        <f>VLOOKUP(E721,segmentação!$A$1:$M$261,12,)</f>
        <v>S4</v>
      </c>
      <c r="J721" t="e">
        <f>VLOOKUP(A721,'Bcos e Seg'!$C$1:$AC$262,11,)</f>
        <v>#N/A</v>
      </c>
    </row>
    <row r="722" spans="1:10" x14ac:dyDescent="0.25">
      <c r="A722" s="7">
        <v>2006004311</v>
      </c>
      <c r="B722" s="11" t="s">
        <v>1492</v>
      </c>
      <c r="C722" s="9" t="s">
        <v>1493</v>
      </c>
      <c r="D722" s="7" t="s">
        <v>352</v>
      </c>
      <c r="E722" s="9" t="s">
        <v>153</v>
      </c>
      <c r="F722" s="12">
        <v>7</v>
      </c>
      <c r="G722" t="e">
        <f>VLOOKUP(A722,planos!$C$1:$F$1040,3,)</f>
        <v>#N/A</v>
      </c>
      <c r="H722" t="e">
        <f>VLOOKUP(A722,planos!$C$1:$F$1040,4,)</f>
        <v>#N/A</v>
      </c>
      <c r="I722" t="str">
        <f>VLOOKUP(E722,segmentação!$A$1:$M$261,12,)</f>
        <v>S2</v>
      </c>
      <c r="J722" t="e">
        <f>VLOOKUP(A722,'Bcos e Seg'!$C$1:$AC$262,11,)</f>
        <v>#N/A</v>
      </c>
    </row>
    <row r="723" spans="1:10" x14ac:dyDescent="0.25">
      <c r="A723" s="7">
        <v>2006004492</v>
      </c>
      <c r="B723" s="11" t="s">
        <v>1494</v>
      </c>
      <c r="C723" s="9" t="s">
        <v>1495</v>
      </c>
      <c r="D723" s="7" t="s">
        <v>297</v>
      </c>
      <c r="E723" s="9" t="s">
        <v>127</v>
      </c>
      <c r="F723" s="12">
        <v>1</v>
      </c>
      <c r="G723" t="e">
        <f>VLOOKUP(A723,planos!$C$1:$F$1040,3,)</f>
        <v>#N/A</v>
      </c>
      <c r="H723" t="e">
        <f>VLOOKUP(A723,planos!$C$1:$F$1040,4,)</f>
        <v>#N/A</v>
      </c>
      <c r="I723" t="str">
        <f>VLOOKUP(E723,segmentação!$A$1:$M$261,12,)</f>
        <v>S2</v>
      </c>
      <c r="J723" t="e">
        <f>VLOOKUP(A723,'Bcos e Seg'!$C$1:$AC$262,11,)</f>
        <v>#N/A</v>
      </c>
    </row>
    <row r="724" spans="1:10" x14ac:dyDescent="0.25">
      <c r="A724" s="7">
        <v>2006004638</v>
      </c>
      <c r="B724" s="11" t="s">
        <v>1496</v>
      </c>
      <c r="C724" s="9" t="s">
        <v>1496</v>
      </c>
      <c r="D724" s="7" t="s">
        <v>297</v>
      </c>
      <c r="E724" s="9" t="s">
        <v>151</v>
      </c>
      <c r="F724" s="10">
        <v>5063</v>
      </c>
      <c r="G724" t="str">
        <f>VLOOKUP(A724,planos!$C$1:$F$1040,3,)</f>
        <v>ATIVO - EM FUNCIONAMENTO</v>
      </c>
      <c r="H724" t="str">
        <f>VLOOKUP(A724,planos!$C$1:$F$1040,4,)</f>
        <v>LC109</v>
      </c>
      <c r="I724" t="str">
        <f>VLOOKUP(E724,segmentação!$A$1:$M$261,12,)</f>
        <v>S4</v>
      </c>
      <c r="J724" t="str">
        <f>VLOOKUP(A724,'Bcos e Seg'!$C$1:$AC$262,11,)</f>
        <v>MONGERAL AEGON SEGUROS E PREVIDENCIA S/A</v>
      </c>
    </row>
    <row r="725" spans="1:10" x14ac:dyDescent="0.25">
      <c r="A725" s="7">
        <v>2006004711</v>
      </c>
      <c r="B725" s="11" t="s">
        <v>1497</v>
      </c>
      <c r="C725" s="9" t="s">
        <v>1497</v>
      </c>
      <c r="D725" s="7" t="s">
        <v>297</v>
      </c>
      <c r="E725" s="9" t="s">
        <v>128</v>
      </c>
      <c r="F725" s="12">
        <v>857</v>
      </c>
      <c r="G725" t="str">
        <f>VLOOKUP(A725,planos!$C$1:$F$1040,3,)</f>
        <v>ATIVO - EM FUNCIONAMENTO</v>
      </c>
      <c r="H725" t="str">
        <f>VLOOKUP(A725,planos!$C$1:$F$1040,4,)</f>
        <v>LC109</v>
      </c>
      <c r="I725" t="str">
        <f>VLOOKUP(E725,segmentação!$A$1:$M$261,12,)</f>
        <v>S2</v>
      </c>
      <c r="J725" t="e">
        <f>VLOOKUP(A725,'Bcos e Seg'!$C$1:$AC$262,11,)</f>
        <v>#N/A</v>
      </c>
    </row>
    <row r="726" spans="1:10" x14ac:dyDescent="0.25">
      <c r="A726" s="7">
        <v>2006005065</v>
      </c>
      <c r="B726" s="11" t="s">
        <v>1498</v>
      </c>
      <c r="C726" s="9" t="s">
        <v>1339</v>
      </c>
      <c r="D726" s="7" t="s">
        <v>297</v>
      </c>
      <c r="E726" s="9" t="s">
        <v>165</v>
      </c>
      <c r="F726" s="10">
        <v>40632</v>
      </c>
      <c r="G726" t="str">
        <f>VLOOKUP(A726,planos!$C$1:$F$1040,3,)</f>
        <v>ATIVO - EM FUNCIONAMENTO</v>
      </c>
      <c r="H726" t="str">
        <f>VLOOKUP(A726,planos!$C$1:$F$1040,4,)</f>
        <v>LC109</v>
      </c>
      <c r="I726" t="str">
        <f>VLOOKUP(E726,segmentação!$A$1:$M$261,12,)</f>
        <v>S3</v>
      </c>
      <c r="J726" t="e">
        <f>VLOOKUP(A726,'Bcos e Seg'!$C$1:$AC$262,11,)</f>
        <v>#N/A</v>
      </c>
    </row>
    <row r="727" spans="1:10" x14ac:dyDescent="0.25">
      <c r="A727" s="7">
        <v>2006005138</v>
      </c>
      <c r="B727" s="11" t="s">
        <v>1499</v>
      </c>
      <c r="C727" s="9" t="s">
        <v>1500</v>
      </c>
      <c r="D727" s="7" t="s">
        <v>297</v>
      </c>
      <c r="E727" s="9" t="s">
        <v>86</v>
      </c>
      <c r="F727" s="10">
        <v>2804</v>
      </c>
      <c r="G727" t="str">
        <f>VLOOKUP(A727,planos!$C$1:$F$1040,3,)</f>
        <v>ATIVO - EM FUNCIONAMENTO</v>
      </c>
      <c r="H727" t="str">
        <f>VLOOKUP(A727,planos!$C$1:$F$1040,4,)</f>
        <v>LC109</v>
      </c>
      <c r="I727" t="str">
        <f>VLOOKUP(E727,segmentação!$A$1:$M$261,12,)</f>
        <v>S3</v>
      </c>
      <c r="J727" t="e">
        <f>VLOOKUP(A727,'Bcos e Seg'!$C$1:$AC$262,11,)</f>
        <v>#N/A</v>
      </c>
    </row>
    <row r="728" spans="1:10" x14ac:dyDescent="0.25">
      <c r="A728" s="7">
        <v>2006005383</v>
      </c>
      <c r="B728" s="11" t="s">
        <v>847</v>
      </c>
      <c r="C728" s="9" t="s">
        <v>847</v>
      </c>
      <c r="D728" s="7" t="s">
        <v>286</v>
      </c>
      <c r="E728" s="9" t="s">
        <v>135</v>
      </c>
      <c r="F728" s="12">
        <v>460</v>
      </c>
      <c r="G728" t="str">
        <f>VLOOKUP(A728,planos!$C$1:$F$1040,3,)</f>
        <v>ATIVO - EM EXTINÇÃO</v>
      </c>
      <c r="H728" t="str">
        <f>VLOOKUP(A728,planos!$C$1:$F$1040,4,)</f>
        <v>LC109</v>
      </c>
      <c r="I728" t="str">
        <f>VLOOKUP(E728,segmentação!$A$1:$M$261,12,)</f>
        <v>S1</v>
      </c>
      <c r="J728" t="str">
        <f>VLOOKUP(A728,'Bcos e Seg'!$C$1:$AC$262,11,)</f>
        <v>BANCO ITAUCARD S.A.</v>
      </c>
    </row>
    <row r="729" spans="1:10" x14ac:dyDescent="0.25">
      <c r="A729" s="7">
        <v>2006005456</v>
      </c>
      <c r="B729" s="11" t="s">
        <v>1501</v>
      </c>
      <c r="C729" s="9" t="s">
        <v>1502</v>
      </c>
      <c r="D729" s="7" t="s">
        <v>286</v>
      </c>
      <c r="E729" s="9" t="s">
        <v>153</v>
      </c>
      <c r="F729" s="12">
        <v>6</v>
      </c>
      <c r="G729" t="e">
        <f>VLOOKUP(A729,planos!$C$1:$F$1040,3,)</f>
        <v>#N/A</v>
      </c>
      <c r="H729" t="e">
        <f>VLOOKUP(A729,planos!$C$1:$F$1040,4,)</f>
        <v>#N/A</v>
      </c>
      <c r="I729" t="str">
        <f>VLOOKUP(E729,segmentação!$A$1:$M$261,12,)</f>
        <v>S2</v>
      </c>
      <c r="J729" t="e">
        <f>VLOOKUP(A729,'Bcos e Seg'!$C$1:$AC$262,11,)</f>
        <v>#N/A</v>
      </c>
    </row>
    <row r="730" spans="1:10" x14ac:dyDescent="0.25">
      <c r="A730" s="7">
        <v>2006005529</v>
      </c>
      <c r="B730" s="11" t="s">
        <v>1503</v>
      </c>
      <c r="C730" s="9" t="s">
        <v>1504</v>
      </c>
      <c r="D730" s="7" t="s">
        <v>297</v>
      </c>
      <c r="E730" s="9" t="s">
        <v>153</v>
      </c>
      <c r="F730" s="12">
        <v>1</v>
      </c>
      <c r="G730" t="e">
        <f>VLOOKUP(A730,planos!$C$1:$F$1040,3,)</f>
        <v>#N/A</v>
      </c>
      <c r="H730" t="e">
        <f>VLOOKUP(A730,planos!$C$1:$F$1040,4,)</f>
        <v>#N/A</v>
      </c>
      <c r="I730" t="str">
        <f>VLOOKUP(E730,segmentação!$A$1:$M$261,12,)</f>
        <v>S2</v>
      </c>
      <c r="J730" t="e">
        <f>VLOOKUP(A730,'Bcos e Seg'!$C$1:$AC$262,11,)</f>
        <v>#N/A</v>
      </c>
    </row>
    <row r="731" spans="1:10" x14ac:dyDescent="0.25">
      <c r="A731" s="7">
        <v>2006005611</v>
      </c>
      <c r="B731" s="11" t="s">
        <v>1505</v>
      </c>
      <c r="C731" s="9" t="s">
        <v>1505</v>
      </c>
      <c r="D731" s="7" t="s">
        <v>297</v>
      </c>
      <c r="E731" s="9" t="s">
        <v>194</v>
      </c>
      <c r="F731" s="10">
        <v>22351</v>
      </c>
      <c r="G731" t="str">
        <f>VLOOKUP(A731,planos!$C$1:$F$1040,3,)</f>
        <v>ATIVO - EM FUNCIONAMENTO</v>
      </c>
      <c r="H731" t="str">
        <f>VLOOKUP(A731,planos!$C$1:$F$1040,4,)</f>
        <v>LC109</v>
      </c>
      <c r="I731" t="str">
        <f>VLOOKUP(E731,segmentação!$A$1:$M$261,12,)</f>
        <v>S2</v>
      </c>
      <c r="J731" t="e">
        <f>VLOOKUP(A731,'Bcos e Seg'!$C$1:$AC$262,11,)</f>
        <v>#N/A</v>
      </c>
    </row>
    <row r="732" spans="1:10" x14ac:dyDescent="0.25">
      <c r="A732" s="7">
        <v>2006005774</v>
      </c>
      <c r="B732" s="11" t="s">
        <v>1506</v>
      </c>
      <c r="C732" s="9" t="s">
        <v>233</v>
      </c>
      <c r="D732" s="7" t="s">
        <v>297</v>
      </c>
      <c r="E732" s="9" t="s">
        <v>166</v>
      </c>
      <c r="F732" s="10">
        <v>13226</v>
      </c>
      <c r="G732" t="str">
        <f>VLOOKUP(A732,planos!$C$1:$F$1040,3,)</f>
        <v>ATIVO - EM FUNCIONAMENTO</v>
      </c>
      <c r="H732" t="str">
        <f>VLOOKUP(A732,planos!$C$1:$F$1040,4,)</f>
        <v>LC109</v>
      </c>
      <c r="I732" t="str">
        <f>VLOOKUP(E732,segmentação!$A$1:$M$261,12,)</f>
        <v>S4</v>
      </c>
      <c r="J732" t="e">
        <f>VLOOKUP(A732,'Bcos e Seg'!$C$1:$AC$262,11,)</f>
        <v>#N/A</v>
      </c>
    </row>
    <row r="733" spans="1:10" x14ac:dyDescent="0.25">
      <c r="A733" s="7">
        <v>2006005847</v>
      </c>
      <c r="B733" s="11" t="s">
        <v>1507</v>
      </c>
      <c r="C733" s="9" t="s">
        <v>1508</v>
      </c>
      <c r="D733" s="7" t="s">
        <v>297</v>
      </c>
      <c r="E733" s="9" t="s">
        <v>214</v>
      </c>
      <c r="F733" s="10">
        <v>1022</v>
      </c>
      <c r="G733" t="str">
        <f>VLOOKUP(A733,planos!$C$1:$F$1040,3,)</f>
        <v>ATIVO - EM FUNCIONAMENTO</v>
      </c>
      <c r="H733" t="str">
        <f>VLOOKUP(A733,planos!$C$1:$F$1040,4,)</f>
        <v>LC109</v>
      </c>
      <c r="I733" t="str">
        <f>VLOOKUP(E733,segmentação!$A$1:$M$261,12,)</f>
        <v>S3</v>
      </c>
      <c r="J733" t="e">
        <f>VLOOKUP(A733,'Bcos e Seg'!$C$1:$AC$262,11,)</f>
        <v>#N/A</v>
      </c>
    </row>
    <row r="734" spans="1:10" x14ac:dyDescent="0.25">
      <c r="A734" s="7">
        <v>2006005911</v>
      </c>
      <c r="B734" s="11" t="s">
        <v>1509</v>
      </c>
      <c r="C734" s="9" t="s">
        <v>171</v>
      </c>
      <c r="D734" s="7" t="s">
        <v>352</v>
      </c>
      <c r="E734" s="9" t="s">
        <v>171</v>
      </c>
      <c r="F734" s="10">
        <v>12688</v>
      </c>
      <c r="G734" t="str">
        <f>VLOOKUP(A734,planos!$C$1:$F$1040,3,)</f>
        <v>ATIVO - EM FUNCIONAMENTO</v>
      </c>
      <c r="H734" t="str">
        <f>VLOOKUP(A734,planos!$C$1:$F$1040,4,)</f>
        <v>LC109</v>
      </c>
      <c r="I734" t="str">
        <f>VLOOKUP(E734,segmentação!$A$1:$M$261,12,)</f>
        <v>S4</v>
      </c>
      <c r="J734" t="e">
        <f>VLOOKUP(A734,'Bcos e Seg'!$C$1:$AC$262,11,)</f>
        <v>#N/A</v>
      </c>
    </row>
    <row r="735" spans="1:10" x14ac:dyDescent="0.25">
      <c r="A735" s="7">
        <v>2006006029</v>
      </c>
      <c r="B735" s="11" t="s">
        <v>1510</v>
      </c>
      <c r="C735" s="9" t="s">
        <v>1511</v>
      </c>
      <c r="D735" s="7" t="s">
        <v>297</v>
      </c>
      <c r="E735" s="9" t="s">
        <v>156</v>
      </c>
      <c r="F735" s="12">
        <v>0</v>
      </c>
      <c r="G735" t="e">
        <f>VLOOKUP(A735,planos!$C$1:$F$1040,3,)</f>
        <v>#N/A</v>
      </c>
      <c r="H735" t="e">
        <f>VLOOKUP(A735,planos!$C$1:$F$1040,4,)</f>
        <v>#N/A</v>
      </c>
      <c r="I735" t="str">
        <f>VLOOKUP(E735,segmentação!$A$1:$M$261,12,)</f>
        <v>S2</v>
      </c>
      <c r="J735" t="e">
        <f>VLOOKUP(A735,'Bcos e Seg'!$C$1:$AC$262,11,)</f>
        <v>#N/A</v>
      </c>
    </row>
    <row r="736" spans="1:10" x14ac:dyDescent="0.25">
      <c r="A736" s="7">
        <v>2006006111</v>
      </c>
      <c r="B736" s="11" t="s">
        <v>1512</v>
      </c>
      <c r="C736" s="9" t="s">
        <v>1513</v>
      </c>
      <c r="D736" s="7" t="s">
        <v>297</v>
      </c>
      <c r="E736" s="9" t="s">
        <v>158</v>
      </c>
      <c r="F736" s="12">
        <v>991</v>
      </c>
      <c r="G736" t="str">
        <f>VLOOKUP(A736,planos!$C$1:$F$1040,3,)</f>
        <v>ATIVO - EM FUNCIONAMENTO</v>
      </c>
      <c r="H736" t="str">
        <f>VLOOKUP(A736,planos!$C$1:$F$1040,4,)</f>
        <v>LC109</v>
      </c>
      <c r="I736" t="str">
        <f>VLOOKUP(E736,segmentação!$A$1:$M$261,12,)</f>
        <v>S2</v>
      </c>
      <c r="J736" t="str">
        <f>VLOOKUP(A736,'Bcos e Seg'!$C$1:$AC$262,11,)</f>
        <v>BCO GMAC SA</v>
      </c>
    </row>
    <row r="737" spans="1:10" x14ac:dyDescent="0.25">
      <c r="A737" s="7">
        <v>2006006411</v>
      </c>
      <c r="B737" s="11" t="s">
        <v>1514</v>
      </c>
      <c r="C737" s="9" t="s">
        <v>1514</v>
      </c>
      <c r="D737" s="7" t="s">
        <v>286</v>
      </c>
      <c r="E737" s="9" t="s">
        <v>158</v>
      </c>
      <c r="F737" s="12">
        <v>186</v>
      </c>
      <c r="G737" t="str">
        <f>VLOOKUP(A737,planos!$C$1:$F$1040,3,)</f>
        <v>ATIVO - EM FUNCIONAMENTO</v>
      </c>
      <c r="H737" t="str">
        <f>VLOOKUP(A737,planos!$C$1:$F$1040,4,)</f>
        <v>LC109</v>
      </c>
      <c r="I737" t="str">
        <f>VLOOKUP(E737,segmentação!$A$1:$M$261,12,)</f>
        <v>S2</v>
      </c>
      <c r="J737" t="e">
        <f>VLOOKUP(A737,'Bcos e Seg'!$C$1:$AC$262,11,)</f>
        <v>#N/A</v>
      </c>
    </row>
    <row r="738" spans="1:10" x14ac:dyDescent="0.25">
      <c r="A738" s="7">
        <v>2006006665</v>
      </c>
      <c r="B738" s="11" t="s">
        <v>1515</v>
      </c>
      <c r="C738" s="9" t="s">
        <v>1516</v>
      </c>
      <c r="D738" s="7" t="s">
        <v>286</v>
      </c>
      <c r="E738" s="9" t="s">
        <v>80</v>
      </c>
      <c r="F738" s="12">
        <v>40</v>
      </c>
      <c r="G738" t="str">
        <f>VLOOKUP(A738,planos!$C$1:$F$1040,3,)</f>
        <v>ATIVO - EM EXTINÇÃO</v>
      </c>
      <c r="H738" t="str">
        <f>VLOOKUP(A738,planos!$C$1:$F$1040,4,)</f>
        <v>LC109</v>
      </c>
      <c r="I738" t="str">
        <f>VLOOKUP(E738,segmentação!$A$1:$M$261,12,)</f>
        <v>S3</v>
      </c>
      <c r="J738" t="e">
        <f>VLOOKUP(A738,'Bcos e Seg'!$C$1:$AC$262,11,)</f>
        <v>#N/A</v>
      </c>
    </row>
    <row r="739" spans="1:10" x14ac:dyDescent="0.25">
      <c r="A739" s="7">
        <v>2006006811</v>
      </c>
      <c r="B739" s="11" t="s">
        <v>1517</v>
      </c>
      <c r="C739" s="9" t="s">
        <v>1518</v>
      </c>
      <c r="D739" s="7" t="s">
        <v>297</v>
      </c>
      <c r="E739" s="9" t="s">
        <v>84</v>
      </c>
      <c r="F739" s="10">
        <v>3389</v>
      </c>
      <c r="G739" t="str">
        <f>VLOOKUP(A739,planos!$C$1:$F$1040,3,)</f>
        <v>ATIVO - EM FUNCIONAMENTO</v>
      </c>
      <c r="H739" t="str">
        <f>VLOOKUP(A739,planos!$C$1:$F$1040,4,)</f>
        <v>LC108/109</v>
      </c>
      <c r="I739" t="str">
        <f>VLOOKUP(E739,segmentação!$A$1:$M$261,12,)</f>
        <v>S3</v>
      </c>
      <c r="J739" t="e">
        <f>VLOOKUP(A739,'Bcos e Seg'!$C$1:$AC$262,11,)</f>
        <v>#N/A</v>
      </c>
    </row>
    <row r="740" spans="1:10" x14ac:dyDescent="0.25">
      <c r="A740" s="7">
        <v>2006007165</v>
      </c>
      <c r="B740" s="11" t="s">
        <v>1519</v>
      </c>
      <c r="C740" s="9" t="s">
        <v>1520</v>
      </c>
      <c r="D740" s="7" t="s">
        <v>297</v>
      </c>
      <c r="E740" s="9" t="s">
        <v>81</v>
      </c>
      <c r="F740" s="10">
        <v>4934</v>
      </c>
      <c r="G740" t="str">
        <f>VLOOKUP(A740,planos!$C$1:$F$1040,3,)</f>
        <v>ATIVO - EM FUNCIONAMENTO</v>
      </c>
      <c r="H740" t="str">
        <f>VLOOKUP(A740,planos!$C$1:$F$1040,4,)</f>
        <v>LC109</v>
      </c>
      <c r="I740" t="str">
        <f>VLOOKUP(E740,segmentação!$A$1:$M$261,12,)</f>
        <v>S2</v>
      </c>
      <c r="J740" t="e">
        <f>VLOOKUP(A740,'Bcos e Seg'!$C$1:$AC$262,11,)</f>
        <v>#N/A</v>
      </c>
    </row>
    <row r="741" spans="1:10" x14ac:dyDescent="0.25">
      <c r="A741" s="7">
        <v>2006007556</v>
      </c>
      <c r="B741" s="11" t="s">
        <v>1521</v>
      </c>
      <c r="C741" s="9" t="s">
        <v>1522</v>
      </c>
      <c r="D741" s="7" t="s">
        <v>286</v>
      </c>
      <c r="E741" s="9" t="s">
        <v>28</v>
      </c>
      <c r="F741" s="10">
        <v>18824</v>
      </c>
      <c r="G741" t="str">
        <f>VLOOKUP(A741,planos!$C$1:$F$1040,3,)</f>
        <v>ATIVO - EM EXTINÇÃO</v>
      </c>
      <c r="H741" t="str">
        <f>VLOOKUP(A741,planos!$C$1:$F$1040,4,)</f>
        <v>LC109</v>
      </c>
      <c r="I741" t="str">
        <f>VLOOKUP(E741,segmentação!$A$1:$M$261,12,)</f>
        <v>S1</v>
      </c>
      <c r="J741" t="str">
        <f>VLOOKUP(A741,'Bcos e Seg'!$C$1:$AC$262,11,)</f>
        <v>BANCO SANTANDER (BRASIL) S.A.</v>
      </c>
    </row>
    <row r="742" spans="1:10" x14ac:dyDescent="0.25">
      <c r="A742" s="7">
        <v>2007000156</v>
      </c>
      <c r="B742" s="11" t="s">
        <v>1523</v>
      </c>
      <c r="C742" s="9" t="s">
        <v>1524</v>
      </c>
      <c r="D742" s="7" t="s">
        <v>297</v>
      </c>
      <c r="E742" s="9" t="s">
        <v>174</v>
      </c>
      <c r="F742" s="10">
        <v>11535</v>
      </c>
      <c r="G742" t="str">
        <f>VLOOKUP(A742,planos!$C$1:$F$1040,3,)</f>
        <v>ATIVO - EM FUNCIONAMENTO</v>
      </c>
      <c r="H742" t="str">
        <f>VLOOKUP(A742,planos!$C$1:$F$1040,4,)</f>
        <v>LC109</v>
      </c>
      <c r="I742" t="str">
        <f>VLOOKUP(E742,segmentação!$A$1:$M$261,12,)</f>
        <v>S4</v>
      </c>
      <c r="J742" t="e">
        <f>VLOOKUP(A742,'Bcos e Seg'!$C$1:$AC$262,11,)</f>
        <v>#N/A</v>
      </c>
    </row>
    <row r="743" spans="1:10" x14ac:dyDescent="0.25">
      <c r="A743" s="7">
        <v>2007000229</v>
      </c>
      <c r="B743" s="11" t="s">
        <v>1525</v>
      </c>
      <c r="C743" s="9" t="s">
        <v>1526</v>
      </c>
      <c r="D743" s="7" t="s">
        <v>286</v>
      </c>
      <c r="E743" s="9" t="s">
        <v>224</v>
      </c>
      <c r="F743" s="12">
        <v>972</v>
      </c>
      <c r="G743" t="str">
        <f>VLOOKUP(A743,planos!$C$1:$F$1040,3,)</f>
        <v>ATIVO - EM EXTINÇÃO</v>
      </c>
      <c r="H743" t="str">
        <f>VLOOKUP(A743,planos!$C$1:$F$1040,4,)</f>
        <v>LC109</v>
      </c>
      <c r="I743" t="str">
        <f>VLOOKUP(E743,segmentação!$A$1:$M$261,12,)</f>
        <v>S3</v>
      </c>
      <c r="J743" t="e">
        <f>VLOOKUP(A743,'Bcos e Seg'!$C$1:$AC$262,11,)</f>
        <v>#N/A</v>
      </c>
    </row>
    <row r="744" spans="1:10" x14ac:dyDescent="0.25">
      <c r="A744" s="7">
        <v>2007000311</v>
      </c>
      <c r="B744" s="11" t="s">
        <v>1527</v>
      </c>
      <c r="C744" s="9" t="s">
        <v>1528</v>
      </c>
      <c r="D744" s="7" t="s">
        <v>352</v>
      </c>
      <c r="E744" s="9" t="s">
        <v>156</v>
      </c>
      <c r="F744" s="12">
        <v>0</v>
      </c>
      <c r="G744" t="e">
        <f>VLOOKUP(A744,planos!$C$1:$F$1040,3,)</f>
        <v>#N/A</v>
      </c>
      <c r="H744" t="e">
        <f>VLOOKUP(A744,planos!$C$1:$F$1040,4,)</f>
        <v>#N/A</v>
      </c>
      <c r="I744" t="str">
        <f>VLOOKUP(E744,segmentação!$A$1:$M$261,12,)</f>
        <v>S2</v>
      </c>
      <c r="J744" t="e">
        <f>VLOOKUP(A744,'Bcos e Seg'!$C$1:$AC$262,11,)</f>
        <v>#N/A</v>
      </c>
    </row>
    <row r="745" spans="1:10" x14ac:dyDescent="0.25">
      <c r="A745" s="7">
        <v>2007000547</v>
      </c>
      <c r="B745" s="11" t="s">
        <v>1529</v>
      </c>
      <c r="C745" s="9" t="s">
        <v>1530</v>
      </c>
      <c r="D745" s="7" t="s">
        <v>286</v>
      </c>
      <c r="E745" s="9" t="s">
        <v>158</v>
      </c>
      <c r="F745" s="12">
        <v>14</v>
      </c>
      <c r="G745" t="str">
        <f>VLOOKUP(A745,planos!$C$1:$F$1040,3,)</f>
        <v>ATIVO - EM EXTINÇÃO</v>
      </c>
      <c r="H745" t="str">
        <f>VLOOKUP(A745,planos!$C$1:$F$1040,4,)</f>
        <v>LC109</v>
      </c>
      <c r="I745" t="str">
        <f>VLOOKUP(E745,segmentação!$A$1:$M$261,12,)</f>
        <v>S2</v>
      </c>
      <c r="J745" t="e">
        <f>VLOOKUP(A745,'Bcos e Seg'!$C$1:$AC$262,11,)</f>
        <v>#N/A</v>
      </c>
    </row>
    <row r="746" spans="1:10" x14ac:dyDescent="0.25">
      <c r="A746" s="7">
        <v>2007000611</v>
      </c>
      <c r="B746" s="11" t="s">
        <v>1531</v>
      </c>
      <c r="C746" s="9" t="s">
        <v>1532</v>
      </c>
      <c r="D746" s="7" t="s">
        <v>352</v>
      </c>
      <c r="E746" s="9" t="s">
        <v>158</v>
      </c>
      <c r="F746" s="12">
        <v>724</v>
      </c>
      <c r="G746" t="str">
        <f>VLOOKUP(A746,planos!$C$1:$F$1040,3,)</f>
        <v>ATIVO - EM FUNCIONAMENTO</v>
      </c>
      <c r="H746" t="str">
        <f>VLOOKUP(A746,planos!$C$1:$F$1040,4,)</f>
        <v>LC109</v>
      </c>
      <c r="I746" t="str">
        <f>VLOOKUP(E746,segmentação!$A$1:$M$261,12,)</f>
        <v>S2</v>
      </c>
      <c r="J746" t="e">
        <f>VLOOKUP(A746,'Bcos e Seg'!$C$1:$AC$262,11,)</f>
        <v>#N/A</v>
      </c>
    </row>
    <row r="747" spans="1:10" x14ac:dyDescent="0.25">
      <c r="A747" s="7">
        <v>2007000792</v>
      </c>
      <c r="B747" s="11" t="s">
        <v>1533</v>
      </c>
      <c r="C747" s="9" t="s">
        <v>1534</v>
      </c>
      <c r="D747" s="7" t="s">
        <v>352</v>
      </c>
      <c r="E747" s="9" t="s">
        <v>57</v>
      </c>
      <c r="F747" s="10">
        <v>10140</v>
      </c>
      <c r="G747" t="str">
        <f>VLOOKUP(A747,planos!$C$1:$F$1040,3,)</f>
        <v>ATIVO - EM FUNCIONAMENTO</v>
      </c>
      <c r="H747" t="str">
        <f>VLOOKUP(A747,planos!$C$1:$F$1040,4,)</f>
        <v>LC108/109</v>
      </c>
      <c r="I747" t="str">
        <f>VLOOKUP(E747,segmentação!$A$1:$M$261,12,)</f>
        <v>S2</v>
      </c>
      <c r="J747" t="e">
        <f>VLOOKUP(A747,'Bcos e Seg'!$C$1:$AC$262,11,)</f>
        <v>#N/A</v>
      </c>
    </row>
    <row r="748" spans="1:10" x14ac:dyDescent="0.25">
      <c r="A748" s="7">
        <v>2007000865</v>
      </c>
      <c r="B748" s="11" t="s">
        <v>1535</v>
      </c>
      <c r="C748" s="9" t="s">
        <v>1535</v>
      </c>
      <c r="D748" s="7" t="s">
        <v>352</v>
      </c>
      <c r="E748" s="9" t="s">
        <v>57</v>
      </c>
      <c r="F748" s="12">
        <v>253</v>
      </c>
      <c r="G748" t="str">
        <f>VLOOKUP(A748,planos!$C$1:$F$1040,3,)</f>
        <v>ATIVO - EM FUNCIONAMENTO</v>
      </c>
      <c r="H748" t="str">
        <f>VLOOKUP(A748,planos!$C$1:$F$1040,4,)</f>
        <v>LC108/109</v>
      </c>
      <c r="I748" t="str">
        <f>VLOOKUP(E748,segmentação!$A$1:$M$261,12,)</f>
        <v>S2</v>
      </c>
      <c r="J748" t="e">
        <f>VLOOKUP(A748,'Bcos e Seg'!$C$1:$AC$262,11,)</f>
        <v>#N/A</v>
      </c>
    </row>
    <row r="749" spans="1:10" x14ac:dyDescent="0.25">
      <c r="A749" s="7">
        <v>2007001047</v>
      </c>
      <c r="B749" s="11" t="s">
        <v>1536</v>
      </c>
      <c r="C749" s="9" t="s">
        <v>1537</v>
      </c>
      <c r="D749" s="7" t="s">
        <v>286</v>
      </c>
      <c r="E749" s="9" t="s">
        <v>57</v>
      </c>
      <c r="F749" s="12">
        <v>117</v>
      </c>
      <c r="G749" t="str">
        <f>VLOOKUP(A749,planos!$C$1:$F$1040,3,)</f>
        <v>ATIVO - EM EXTINÇÃO</v>
      </c>
      <c r="H749" t="str">
        <f>VLOOKUP(A749,planos!$C$1:$F$1040,4,)</f>
        <v>LC108/109</v>
      </c>
      <c r="I749" t="str">
        <f>VLOOKUP(E749,segmentação!$A$1:$M$261,12,)</f>
        <v>S2</v>
      </c>
      <c r="J749" t="e">
        <f>VLOOKUP(A749,'Bcos e Seg'!$C$1:$AC$262,11,)</f>
        <v>#N/A</v>
      </c>
    </row>
    <row r="750" spans="1:10" x14ac:dyDescent="0.25">
      <c r="A750" s="7">
        <v>2007001111</v>
      </c>
      <c r="B750" s="11" t="s">
        <v>1538</v>
      </c>
      <c r="C750" s="9" t="s">
        <v>1539</v>
      </c>
      <c r="D750" s="7" t="s">
        <v>352</v>
      </c>
      <c r="E750" s="9" t="s">
        <v>127</v>
      </c>
      <c r="F750" s="12">
        <v>850</v>
      </c>
      <c r="G750" t="str">
        <f>VLOOKUP(A750,planos!$C$1:$F$1040,3,)</f>
        <v>ATIVO - EM FUNCIONAMENTO</v>
      </c>
      <c r="H750" t="str">
        <f>VLOOKUP(A750,planos!$C$1:$F$1040,4,)</f>
        <v>LC109</v>
      </c>
      <c r="I750" t="str">
        <f>VLOOKUP(E750,segmentação!$A$1:$M$261,12,)</f>
        <v>S2</v>
      </c>
      <c r="J750" t="e">
        <f>VLOOKUP(A750,'Bcos e Seg'!$C$1:$AC$262,11,)</f>
        <v>#N/A</v>
      </c>
    </row>
    <row r="751" spans="1:10" x14ac:dyDescent="0.25">
      <c r="A751" s="7">
        <v>2007001292</v>
      </c>
      <c r="B751" s="11" t="s">
        <v>1540</v>
      </c>
      <c r="C751" s="9" t="s">
        <v>1541</v>
      </c>
      <c r="D751" s="7" t="s">
        <v>297</v>
      </c>
      <c r="E751" s="9" t="s">
        <v>214</v>
      </c>
      <c r="F751" s="10">
        <v>3232</v>
      </c>
      <c r="G751" t="str">
        <f>VLOOKUP(A751,planos!$C$1:$F$1040,3,)</f>
        <v>ATIVO - EM FUNCIONAMENTO</v>
      </c>
      <c r="H751" t="str">
        <f>VLOOKUP(A751,planos!$C$1:$F$1040,4,)</f>
        <v>LC109</v>
      </c>
      <c r="I751" t="str">
        <f>VLOOKUP(E751,segmentação!$A$1:$M$261,12,)</f>
        <v>S3</v>
      </c>
      <c r="J751" t="e">
        <f>VLOOKUP(A751,'Bcos e Seg'!$C$1:$AC$262,11,)</f>
        <v>#N/A</v>
      </c>
    </row>
    <row r="752" spans="1:10" x14ac:dyDescent="0.25">
      <c r="A752" s="7">
        <v>2007001365</v>
      </c>
      <c r="B752" s="11" t="s">
        <v>1542</v>
      </c>
      <c r="C752" s="9" t="s">
        <v>1543</v>
      </c>
      <c r="D752" s="7" t="s">
        <v>352</v>
      </c>
      <c r="E752" s="9" t="s">
        <v>149</v>
      </c>
      <c r="F752" s="12">
        <v>0</v>
      </c>
      <c r="G752" t="e">
        <f>VLOOKUP(A752,planos!$C$1:$F$1040,3,)</f>
        <v>#N/A</v>
      </c>
      <c r="H752" t="e">
        <f>VLOOKUP(A752,planos!$C$1:$F$1040,4,)</f>
        <v>#N/A</v>
      </c>
      <c r="I752" t="str">
        <f>VLOOKUP(E752,segmentação!$A$1:$M$261,12,)</f>
        <v>S4</v>
      </c>
      <c r="J752" t="e">
        <f>VLOOKUP(A752,'Bcos e Seg'!$C$1:$AC$262,11,)</f>
        <v>#N/A</v>
      </c>
    </row>
    <row r="753" spans="1:10" x14ac:dyDescent="0.25">
      <c r="A753" s="7">
        <v>2007001519</v>
      </c>
      <c r="B753" s="11" t="s">
        <v>1544</v>
      </c>
      <c r="C753" s="9" t="s">
        <v>1545</v>
      </c>
      <c r="D753" s="7" t="s">
        <v>352</v>
      </c>
      <c r="E753" s="9" t="s">
        <v>172</v>
      </c>
      <c r="F753" s="10">
        <v>205580</v>
      </c>
      <c r="G753" t="str">
        <f>VLOOKUP(A753,planos!$C$1:$F$1040,3,)</f>
        <v>ATIVO - EM FUNCIONAMENTO</v>
      </c>
      <c r="H753" t="str">
        <f>VLOOKUP(A753,planos!$C$1:$F$1040,4,)</f>
        <v>LC108/109</v>
      </c>
      <c r="I753" t="str">
        <f>VLOOKUP(E753,segmentação!$A$1:$M$261,12,)</f>
        <v>S1</v>
      </c>
      <c r="J753" t="e">
        <f>VLOOKUP(A753,'Bcos e Seg'!$C$1:$AC$262,11,)</f>
        <v>#N/A</v>
      </c>
    </row>
    <row r="754" spans="1:10" x14ac:dyDescent="0.25">
      <c r="A754" s="7">
        <v>2007001756</v>
      </c>
      <c r="B754" s="11" t="s">
        <v>1546</v>
      </c>
      <c r="C754" s="9" t="s">
        <v>1547</v>
      </c>
      <c r="D754" s="7" t="s">
        <v>297</v>
      </c>
      <c r="E754" s="9" t="s">
        <v>128</v>
      </c>
      <c r="F754" s="12">
        <v>12</v>
      </c>
      <c r="G754" t="e">
        <f>VLOOKUP(A754,planos!$C$1:$F$1040,3,)</f>
        <v>#N/A</v>
      </c>
      <c r="H754" t="e">
        <f>VLOOKUP(A754,planos!$C$1:$F$1040,4,)</f>
        <v>#N/A</v>
      </c>
      <c r="I754" t="str">
        <f>VLOOKUP(E754,segmentação!$A$1:$M$261,12,)</f>
        <v>S2</v>
      </c>
      <c r="J754" t="e">
        <f>VLOOKUP(A754,'Bcos e Seg'!$C$1:$AC$262,11,)</f>
        <v>#N/A</v>
      </c>
    </row>
    <row r="755" spans="1:10" x14ac:dyDescent="0.25">
      <c r="A755" s="7">
        <v>2007001918</v>
      </c>
      <c r="B755" s="11" t="s">
        <v>1548</v>
      </c>
      <c r="C755" s="9" t="s">
        <v>24</v>
      </c>
      <c r="D755" s="7" t="s">
        <v>297</v>
      </c>
      <c r="E755" s="9" t="s">
        <v>24</v>
      </c>
      <c r="F755" s="10">
        <v>2531</v>
      </c>
      <c r="G755" t="str">
        <f>VLOOKUP(A755,planos!$C$1:$F$1040,3,)</f>
        <v>ATIVO - EM FUNCIONAMENTO</v>
      </c>
      <c r="H755" t="str">
        <f>VLOOKUP(A755,planos!$C$1:$F$1040,4,)</f>
        <v>LC109</v>
      </c>
      <c r="I755" t="str">
        <f>VLOOKUP(E755,segmentação!$A$1:$M$261,12,)</f>
        <v>S4</v>
      </c>
      <c r="J755" t="e">
        <f>VLOOKUP(A755,'Bcos e Seg'!$C$1:$AC$262,11,)</f>
        <v>#N/A</v>
      </c>
    </row>
    <row r="756" spans="1:10" x14ac:dyDescent="0.25">
      <c r="A756" s="7">
        <v>2007002019</v>
      </c>
      <c r="B756" s="11" t="s">
        <v>1549</v>
      </c>
      <c r="C756" s="9" t="s">
        <v>1550</v>
      </c>
      <c r="D756" s="7" t="s">
        <v>297</v>
      </c>
      <c r="E756" s="9" t="s">
        <v>128</v>
      </c>
      <c r="F756" s="12">
        <v>721</v>
      </c>
      <c r="G756" t="str">
        <f>VLOOKUP(A756,planos!$C$1:$F$1040,3,)</f>
        <v>ATIVO - EM FUNCIONAMENTO</v>
      </c>
      <c r="H756" t="str">
        <f>VLOOKUP(A756,planos!$C$1:$F$1040,4,)</f>
        <v>LC109</v>
      </c>
      <c r="I756" t="str">
        <f>VLOOKUP(E756,segmentação!$A$1:$M$261,12,)</f>
        <v>S2</v>
      </c>
      <c r="J756" t="e">
        <f>VLOOKUP(A756,'Bcos e Seg'!$C$1:$AC$262,11,)</f>
        <v>#N/A</v>
      </c>
    </row>
    <row r="757" spans="1:10" x14ac:dyDescent="0.25">
      <c r="A757" s="7">
        <v>2007002256</v>
      </c>
      <c r="B757" s="11" t="s">
        <v>1551</v>
      </c>
      <c r="C757" s="9" t="s">
        <v>1552</v>
      </c>
      <c r="D757" s="7" t="s">
        <v>297</v>
      </c>
      <c r="E757" s="9" t="s">
        <v>158</v>
      </c>
      <c r="F757" s="12">
        <v>142</v>
      </c>
      <c r="G757" t="str">
        <f>VLOOKUP(A757,planos!$C$1:$F$1040,3,)</f>
        <v>ATIVO - EM FUNCIONAMENTO</v>
      </c>
      <c r="H757" t="str">
        <f>VLOOKUP(A757,planos!$C$1:$F$1040,4,)</f>
        <v>LC109</v>
      </c>
      <c r="I757" t="str">
        <f>VLOOKUP(E757,segmentação!$A$1:$M$261,12,)</f>
        <v>S2</v>
      </c>
      <c r="J757" t="e">
        <f>VLOOKUP(A757,'Bcos e Seg'!$C$1:$AC$262,11,)</f>
        <v>#N/A</v>
      </c>
    </row>
    <row r="758" spans="1:10" x14ac:dyDescent="0.25">
      <c r="A758" s="7">
        <v>2007002329</v>
      </c>
      <c r="B758" s="11" t="s">
        <v>1553</v>
      </c>
      <c r="C758" s="9" t="s">
        <v>1554</v>
      </c>
      <c r="D758" s="7" t="s">
        <v>297</v>
      </c>
      <c r="E758" s="9" t="s">
        <v>250</v>
      </c>
      <c r="F758" s="10">
        <v>233796</v>
      </c>
      <c r="G758" t="str">
        <f>VLOOKUP(A758,planos!$C$1:$F$1040,3,)</f>
        <v>ATIVO - EM FUNCIONAMENTO</v>
      </c>
      <c r="H758" t="str">
        <f>VLOOKUP(A758,planos!$C$1:$F$1040,4,)</f>
        <v>LC109</v>
      </c>
      <c r="I758" t="str">
        <f>VLOOKUP(E758,segmentação!$A$1:$M$261,12,)</f>
        <v>S3</v>
      </c>
      <c r="J758" t="e">
        <f>VLOOKUP(A758,'Bcos e Seg'!$C$1:$AC$262,11,)</f>
        <v>#N/A</v>
      </c>
    </row>
    <row r="759" spans="1:10" x14ac:dyDescent="0.25">
      <c r="A759" s="7">
        <v>2007002418</v>
      </c>
      <c r="B759" s="11" t="s">
        <v>1555</v>
      </c>
      <c r="C759" s="9" t="s">
        <v>1556</v>
      </c>
      <c r="D759" s="7" t="s">
        <v>297</v>
      </c>
      <c r="E759" s="9" t="s">
        <v>158</v>
      </c>
      <c r="F759" s="12">
        <v>280</v>
      </c>
      <c r="G759" t="str">
        <f>VLOOKUP(A759,planos!$C$1:$F$1040,3,)</f>
        <v>ATIVO - EM FUNCIONAMENTO</v>
      </c>
      <c r="H759" t="str">
        <f>VLOOKUP(A759,planos!$C$1:$F$1040,4,)</f>
        <v>LC109</v>
      </c>
      <c r="I759" t="str">
        <f>VLOOKUP(E759,segmentação!$A$1:$M$261,12,)</f>
        <v>S2</v>
      </c>
      <c r="J759" t="e">
        <f>VLOOKUP(A759,'Bcos e Seg'!$C$1:$AC$262,11,)</f>
        <v>#N/A</v>
      </c>
    </row>
    <row r="760" spans="1:10" x14ac:dyDescent="0.25">
      <c r="A760" s="7">
        <v>2007002574</v>
      </c>
      <c r="B760" s="11" t="s">
        <v>1557</v>
      </c>
      <c r="C760" s="9" t="s">
        <v>1558</v>
      </c>
      <c r="D760" s="7" t="s">
        <v>286</v>
      </c>
      <c r="E760" s="9" t="s">
        <v>57</v>
      </c>
      <c r="F760" s="10">
        <v>3059</v>
      </c>
      <c r="G760" t="str">
        <f>VLOOKUP(A760,planos!$C$1:$F$1040,3,)</f>
        <v>ATIVO - EM FUNCIONAMENTO</v>
      </c>
      <c r="H760" t="str">
        <f>VLOOKUP(A760,planos!$C$1:$F$1040,4,)</f>
        <v>LC108/109</v>
      </c>
      <c r="I760" t="str">
        <f>VLOOKUP(E760,segmentação!$A$1:$M$261,12,)</f>
        <v>S2</v>
      </c>
      <c r="J760" t="e">
        <f>VLOOKUP(A760,'Bcos e Seg'!$C$1:$AC$262,11,)</f>
        <v>#N/A</v>
      </c>
    </row>
    <row r="761" spans="1:10" x14ac:dyDescent="0.25">
      <c r="A761" s="7">
        <v>2007002647</v>
      </c>
      <c r="B761" s="11" t="s">
        <v>1559</v>
      </c>
      <c r="C761" s="9" t="s">
        <v>1560</v>
      </c>
      <c r="D761" s="7" t="s">
        <v>352</v>
      </c>
      <c r="E761" s="9" t="s">
        <v>57</v>
      </c>
      <c r="F761" s="10">
        <v>3940</v>
      </c>
      <c r="G761" t="str">
        <f>VLOOKUP(A761,planos!$C$1:$F$1040,3,)</f>
        <v>ATIVO - EM FUNCIONAMENTO</v>
      </c>
      <c r="H761" t="str">
        <f>VLOOKUP(A761,planos!$C$1:$F$1040,4,)</f>
        <v>LC108/109</v>
      </c>
      <c r="I761" t="str">
        <f>VLOOKUP(E761,segmentação!$A$1:$M$261,12,)</f>
        <v>S2</v>
      </c>
      <c r="J761" t="e">
        <f>VLOOKUP(A761,'Bcos e Seg'!$C$1:$AC$262,11,)</f>
        <v>#N/A</v>
      </c>
    </row>
    <row r="762" spans="1:10" x14ac:dyDescent="0.25">
      <c r="A762" s="7">
        <v>2007002711</v>
      </c>
      <c r="B762" s="11" t="s">
        <v>1561</v>
      </c>
      <c r="C762" s="9" t="s">
        <v>1562</v>
      </c>
      <c r="D762" s="7" t="s">
        <v>352</v>
      </c>
      <c r="E762" s="9" t="s">
        <v>153</v>
      </c>
      <c r="F762" s="12">
        <v>89</v>
      </c>
      <c r="G762" t="str">
        <f>VLOOKUP(A762,planos!$C$1:$F$1040,3,)</f>
        <v>ATIVO - EM EXTINÇÃO</v>
      </c>
      <c r="H762" t="str">
        <f>VLOOKUP(A762,planos!$C$1:$F$1040,4,)</f>
        <v>LC109</v>
      </c>
      <c r="I762" t="str">
        <f>VLOOKUP(E762,segmentação!$A$1:$M$261,12,)</f>
        <v>S2</v>
      </c>
      <c r="J762" t="e">
        <f>VLOOKUP(A762,'Bcos e Seg'!$C$1:$AC$262,11,)</f>
        <v>#N/A</v>
      </c>
    </row>
    <row r="763" spans="1:10" x14ac:dyDescent="0.25">
      <c r="A763" s="7">
        <v>2007002892</v>
      </c>
      <c r="B763" s="11" t="s">
        <v>1563</v>
      </c>
      <c r="C763" s="9" t="s">
        <v>1564</v>
      </c>
      <c r="D763" s="7" t="s">
        <v>297</v>
      </c>
      <c r="E763" s="9" t="s">
        <v>158</v>
      </c>
      <c r="F763" s="10">
        <v>1808</v>
      </c>
      <c r="G763" t="str">
        <f>VLOOKUP(A763,planos!$C$1:$F$1040,3,)</f>
        <v>ATIVO - EM FUNCIONAMENTO</v>
      </c>
      <c r="H763" t="str">
        <f>VLOOKUP(A763,planos!$C$1:$F$1040,4,)</f>
        <v>LC109</v>
      </c>
      <c r="I763" t="str">
        <f>VLOOKUP(E763,segmentação!$A$1:$M$261,12,)</f>
        <v>S2</v>
      </c>
      <c r="J763" t="e">
        <f>VLOOKUP(A763,'Bcos e Seg'!$C$1:$AC$262,11,)</f>
        <v>#N/A</v>
      </c>
    </row>
    <row r="764" spans="1:10" x14ac:dyDescent="0.25">
      <c r="A764" s="7">
        <v>2007002965</v>
      </c>
      <c r="B764" s="11" t="s">
        <v>1565</v>
      </c>
      <c r="C764" s="9" t="s">
        <v>1566</v>
      </c>
      <c r="D764" s="7" t="s">
        <v>297</v>
      </c>
      <c r="E764" s="9" t="s">
        <v>154</v>
      </c>
      <c r="F764" s="12">
        <v>48</v>
      </c>
      <c r="G764" t="str">
        <f>VLOOKUP(A764,planos!$C$1:$F$1040,3,)</f>
        <v>ATIVO - EM FUNCIONAMENTO</v>
      </c>
      <c r="H764" t="str">
        <f>VLOOKUP(A764,planos!$C$1:$F$1040,4,)</f>
        <v>LC109</v>
      </c>
      <c r="I764" t="str">
        <f>VLOOKUP(E764,segmentação!$A$1:$M$261,12,)</f>
        <v>S4</v>
      </c>
      <c r="J764" t="e">
        <f>VLOOKUP(A764,'Bcos e Seg'!$C$1:$AC$262,11,)</f>
        <v>#N/A</v>
      </c>
    </row>
    <row r="765" spans="1:10" x14ac:dyDescent="0.25">
      <c r="A765" s="7">
        <v>2007003074</v>
      </c>
      <c r="B765" s="11" t="s">
        <v>1567</v>
      </c>
      <c r="C765" s="9" t="s">
        <v>1568</v>
      </c>
      <c r="D765" s="7" t="s">
        <v>297</v>
      </c>
      <c r="E765" s="9" t="s">
        <v>32</v>
      </c>
      <c r="F765" s="12">
        <v>714</v>
      </c>
      <c r="G765" t="str">
        <f>VLOOKUP(A765,planos!$C$1:$F$1040,3,)</f>
        <v>ATIVO - EM FUNCIONAMENTO</v>
      </c>
      <c r="H765" t="str">
        <f>VLOOKUP(A765,planos!$C$1:$F$1040,4,)</f>
        <v>LC109</v>
      </c>
      <c r="I765" t="str">
        <f>VLOOKUP(E765,segmentação!$A$1:$M$261,12,)</f>
        <v>S2</v>
      </c>
      <c r="J765" t="e">
        <f>VLOOKUP(A765,'Bcos e Seg'!$C$1:$AC$262,11,)</f>
        <v>#N/A</v>
      </c>
    </row>
    <row r="766" spans="1:10" x14ac:dyDescent="0.25">
      <c r="A766" s="7">
        <v>2007003147</v>
      </c>
      <c r="B766" s="11" t="s">
        <v>1569</v>
      </c>
      <c r="C766" s="9" t="s">
        <v>1570</v>
      </c>
      <c r="D766" s="7" t="s">
        <v>286</v>
      </c>
      <c r="E766" s="9" t="s">
        <v>57</v>
      </c>
      <c r="F766" s="10">
        <v>1015</v>
      </c>
      <c r="G766" t="str">
        <f>VLOOKUP(A766,planos!$C$1:$F$1040,3,)</f>
        <v>ATIVO - EM FUNCIONAMENTO</v>
      </c>
      <c r="H766" t="str">
        <f>VLOOKUP(A766,planos!$C$1:$F$1040,4,)</f>
        <v>LC108/109</v>
      </c>
      <c r="I766" t="str">
        <f>VLOOKUP(E766,segmentação!$A$1:$M$261,12,)</f>
        <v>S2</v>
      </c>
      <c r="J766" t="e">
        <f>VLOOKUP(A766,'Bcos e Seg'!$C$1:$AC$262,11,)</f>
        <v>#N/A</v>
      </c>
    </row>
    <row r="767" spans="1:10" x14ac:dyDescent="0.25">
      <c r="A767" s="7">
        <v>2007003211</v>
      </c>
      <c r="B767" s="11" t="s">
        <v>1571</v>
      </c>
      <c r="C767" s="9" t="s">
        <v>1572</v>
      </c>
      <c r="D767" s="7" t="s">
        <v>297</v>
      </c>
      <c r="E767" s="9" t="s">
        <v>158</v>
      </c>
      <c r="F767" s="10">
        <v>11113</v>
      </c>
      <c r="G767" t="str">
        <f>VLOOKUP(A767,planos!$C$1:$F$1040,3,)</f>
        <v>ATIVO - EM FUNCIONAMENTO</v>
      </c>
      <c r="H767" t="str">
        <f>VLOOKUP(A767,planos!$C$1:$F$1040,4,)</f>
        <v>LC109</v>
      </c>
      <c r="I767" t="str">
        <f>VLOOKUP(E767,segmentação!$A$1:$M$261,12,)</f>
        <v>S2</v>
      </c>
      <c r="J767" t="e">
        <f>VLOOKUP(A767,'Bcos e Seg'!$C$1:$AC$262,11,)</f>
        <v>#N/A</v>
      </c>
    </row>
    <row r="768" spans="1:10" x14ac:dyDescent="0.25">
      <c r="A768" s="7">
        <v>2007003392</v>
      </c>
      <c r="B768" s="11" t="s">
        <v>1573</v>
      </c>
      <c r="C768" s="9" t="s">
        <v>1574</v>
      </c>
      <c r="D768" s="7" t="s">
        <v>352</v>
      </c>
      <c r="E768" s="9" t="s">
        <v>57</v>
      </c>
      <c r="F768" s="10">
        <v>1356</v>
      </c>
      <c r="G768" t="str">
        <f>VLOOKUP(A768,planos!$C$1:$F$1040,3,)</f>
        <v>ATIVO - EM FUNCIONAMENTO</v>
      </c>
      <c r="H768" t="str">
        <f>VLOOKUP(A768,planos!$C$1:$F$1040,4,)</f>
        <v>LC108/109</v>
      </c>
      <c r="I768" t="str">
        <f>VLOOKUP(E768,segmentação!$A$1:$M$261,12,)</f>
        <v>S2</v>
      </c>
      <c r="J768" t="e">
        <f>VLOOKUP(A768,'Bcos e Seg'!$C$1:$AC$262,11,)</f>
        <v>#N/A</v>
      </c>
    </row>
    <row r="769" spans="1:10" x14ac:dyDescent="0.25">
      <c r="A769" s="7">
        <v>2007003465</v>
      </c>
      <c r="B769" s="11" t="s">
        <v>1575</v>
      </c>
      <c r="C769" s="9" t="s">
        <v>1576</v>
      </c>
      <c r="D769" s="7" t="s">
        <v>352</v>
      </c>
      <c r="E769" s="9" t="s">
        <v>158</v>
      </c>
      <c r="F769" s="12">
        <v>343</v>
      </c>
      <c r="G769" t="str">
        <f>VLOOKUP(A769,planos!$C$1:$F$1040,3,)</f>
        <v>ATIVO - EM FUNCIONAMENTO</v>
      </c>
      <c r="H769" t="str">
        <f>VLOOKUP(A769,planos!$C$1:$F$1040,4,)</f>
        <v>LC109</v>
      </c>
      <c r="I769" t="str">
        <f>VLOOKUP(E769,segmentação!$A$1:$M$261,12,)</f>
        <v>S2</v>
      </c>
      <c r="J769" t="e">
        <f>VLOOKUP(A769,'Bcos e Seg'!$C$1:$AC$262,11,)</f>
        <v>#N/A</v>
      </c>
    </row>
    <row r="770" spans="1:10" x14ac:dyDescent="0.25">
      <c r="A770" s="7">
        <v>2007003538</v>
      </c>
      <c r="B770" s="11" t="s">
        <v>1577</v>
      </c>
      <c r="C770" s="9" t="s">
        <v>1578</v>
      </c>
      <c r="D770" s="7" t="s">
        <v>297</v>
      </c>
      <c r="E770" s="9" t="s">
        <v>139</v>
      </c>
      <c r="F770" s="10">
        <v>10418</v>
      </c>
      <c r="G770" t="str">
        <f>VLOOKUP(A770,planos!$C$1:$F$1040,3,)</f>
        <v>ATIVO - EM FUNCIONAMENTO</v>
      </c>
      <c r="H770" t="str">
        <f>VLOOKUP(A770,planos!$C$1:$F$1040,4,)</f>
        <v>LC109</v>
      </c>
      <c r="I770" t="str">
        <f>VLOOKUP(E770,segmentação!$A$1:$M$261,12,)</f>
        <v>S4</v>
      </c>
      <c r="J770" t="e">
        <f>VLOOKUP(A770,'Bcos e Seg'!$C$1:$AC$262,11,)</f>
        <v>#N/A</v>
      </c>
    </row>
    <row r="771" spans="1:10" x14ac:dyDescent="0.25">
      <c r="A771" s="7">
        <v>2007003619</v>
      </c>
      <c r="B771" s="11" t="s">
        <v>1579</v>
      </c>
      <c r="C771" s="9" t="s">
        <v>1580</v>
      </c>
      <c r="D771" s="7" t="s">
        <v>352</v>
      </c>
      <c r="E771" s="9" t="s">
        <v>156</v>
      </c>
      <c r="F771" s="10">
        <v>1582</v>
      </c>
      <c r="G771" t="str">
        <f>VLOOKUP(A771,planos!$C$1:$F$1040,3,)</f>
        <v>ATIVO - EM FUNCIONAMENTO</v>
      </c>
      <c r="H771" t="str">
        <f>VLOOKUP(A771,planos!$C$1:$F$1040,4,)</f>
        <v>LC109</v>
      </c>
      <c r="I771" t="str">
        <f>VLOOKUP(E771,segmentação!$A$1:$M$261,12,)</f>
        <v>S2</v>
      </c>
      <c r="J771" t="e">
        <f>VLOOKUP(A771,'Bcos e Seg'!$C$1:$AC$262,11,)</f>
        <v>#N/A</v>
      </c>
    </row>
    <row r="772" spans="1:10" x14ac:dyDescent="0.25">
      <c r="A772" s="7">
        <v>2007003856</v>
      </c>
      <c r="B772" s="11" t="s">
        <v>1581</v>
      </c>
      <c r="C772" s="9" t="s">
        <v>1582</v>
      </c>
      <c r="D772" s="7" t="s">
        <v>297</v>
      </c>
      <c r="E772" s="9" t="s">
        <v>127</v>
      </c>
      <c r="F772" s="12">
        <v>106</v>
      </c>
      <c r="G772" t="str">
        <f>VLOOKUP(A772,planos!$C$1:$F$1040,3,)</f>
        <v>ATIVO - EM FUNCIONAMENTO</v>
      </c>
      <c r="H772" t="str">
        <f>VLOOKUP(A772,planos!$C$1:$F$1040,4,)</f>
        <v>LC109</v>
      </c>
      <c r="I772" t="str">
        <f>VLOOKUP(E772,segmentação!$A$1:$M$261,12,)</f>
        <v>S2</v>
      </c>
      <c r="J772" t="e">
        <f>VLOOKUP(A772,'Bcos e Seg'!$C$1:$AC$262,11,)</f>
        <v>#N/A</v>
      </c>
    </row>
    <row r="773" spans="1:10" x14ac:dyDescent="0.25">
      <c r="A773" s="7">
        <v>2007003929</v>
      </c>
      <c r="B773" s="11" t="s">
        <v>1583</v>
      </c>
      <c r="C773" s="9" t="s">
        <v>1584</v>
      </c>
      <c r="D773" s="7" t="s">
        <v>297</v>
      </c>
      <c r="E773" s="9" t="s">
        <v>172</v>
      </c>
      <c r="F773" s="12">
        <v>160</v>
      </c>
      <c r="G773" t="e">
        <f>VLOOKUP(A773,planos!$C$1:$F$1040,3,)</f>
        <v>#N/A</v>
      </c>
      <c r="H773" t="e">
        <f>VLOOKUP(A773,planos!$C$1:$F$1040,4,)</f>
        <v>#N/A</v>
      </c>
      <c r="I773" t="str">
        <f>VLOOKUP(E773,segmentação!$A$1:$M$261,12,)</f>
        <v>S1</v>
      </c>
      <c r="J773" t="e">
        <f>VLOOKUP(A773,'Bcos e Seg'!$C$1:$AC$262,11,)</f>
        <v>#N/A</v>
      </c>
    </row>
    <row r="774" spans="1:10" x14ac:dyDescent="0.25">
      <c r="A774" s="7">
        <v>2008000192</v>
      </c>
      <c r="B774" s="11" t="s">
        <v>1585</v>
      </c>
      <c r="C774" s="9" t="s">
        <v>1586</v>
      </c>
      <c r="D774" s="7" t="s">
        <v>297</v>
      </c>
      <c r="E774" s="9" t="s">
        <v>128</v>
      </c>
      <c r="F774" s="10">
        <v>5778</v>
      </c>
      <c r="G774" t="str">
        <f>VLOOKUP(A774,planos!$C$1:$F$1040,3,)</f>
        <v>ATIVO - EM FUNCIONAMENTO</v>
      </c>
      <c r="H774" t="str">
        <f>VLOOKUP(A774,planos!$C$1:$F$1040,4,)</f>
        <v>LC109</v>
      </c>
      <c r="I774" t="str">
        <f>VLOOKUP(E774,segmentação!$A$1:$M$261,12,)</f>
        <v>S2</v>
      </c>
      <c r="J774" t="e">
        <f>VLOOKUP(A774,'Bcos e Seg'!$C$1:$AC$262,11,)</f>
        <v>#N/A</v>
      </c>
    </row>
    <row r="775" spans="1:10" x14ac:dyDescent="0.25">
      <c r="A775" s="7">
        <v>2008000265</v>
      </c>
      <c r="B775" s="11" t="s">
        <v>1587</v>
      </c>
      <c r="C775" s="9" t="s">
        <v>1588</v>
      </c>
      <c r="D775" s="7" t="s">
        <v>297</v>
      </c>
      <c r="E775" s="9" t="s">
        <v>153</v>
      </c>
      <c r="F775" s="10">
        <v>26517</v>
      </c>
      <c r="G775" t="str">
        <f>VLOOKUP(A775,planos!$C$1:$F$1040,3,)</f>
        <v>ATIVO - EM FUNCIONAMENTO</v>
      </c>
      <c r="H775" t="str">
        <f>VLOOKUP(A775,planos!$C$1:$F$1040,4,)</f>
        <v>LC109</v>
      </c>
      <c r="I775" t="str">
        <f>VLOOKUP(E775,segmentação!$A$1:$M$261,12,)</f>
        <v>S2</v>
      </c>
      <c r="J775" t="e">
        <f>VLOOKUP(A775,'Bcos e Seg'!$C$1:$AC$262,11,)</f>
        <v>#N/A</v>
      </c>
    </row>
    <row r="776" spans="1:10" x14ac:dyDescent="0.25">
      <c r="A776" s="7">
        <v>2008000338</v>
      </c>
      <c r="B776" s="11" t="s">
        <v>1589</v>
      </c>
      <c r="C776" s="9" t="s">
        <v>1590</v>
      </c>
      <c r="D776" s="7" t="s">
        <v>297</v>
      </c>
      <c r="E776" s="9" t="s">
        <v>158</v>
      </c>
      <c r="F776" s="12">
        <v>51</v>
      </c>
      <c r="G776" t="str">
        <f>VLOOKUP(A776,planos!$C$1:$F$1040,3,)</f>
        <v>ATIVO - EM FUNCIONAMENTO</v>
      </c>
      <c r="H776" t="str">
        <f>VLOOKUP(A776,planos!$C$1:$F$1040,4,)</f>
        <v>LC109</v>
      </c>
      <c r="I776" t="str">
        <f>VLOOKUP(E776,segmentação!$A$1:$M$261,12,)</f>
        <v>S2</v>
      </c>
      <c r="J776" t="e">
        <f>VLOOKUP(A776,'Bcos e Seg'!$C$1:$AC$262,11,)</f>
        <v>#N/A</v>
      </c>
    </row>
    <row r="777" spans="1:10" x14ac:dyDescent="0.25">
      <c r="A777" s="7">
        <v>2008000729</v>
      </c>
      <c r="B777" s="11" t="s">
        <v>1591</v>
      </c>
      <c r="C777" s="9" t="s">
        <v>1592</v>
      </c>
      <c r="D777" s="7" t="s">
        <v>352</v>
      </c>
      <c r="E777" s="9" t="s">
        <v>158</v>
      </c>
      <c r="F777" s="10">
        <v>2692</v>
      </c>
      <c r="G777" t="str">
        <f>VLOOKUP(A777,planos!$C$1:$F$1040,3,)</f>
        <v>ATIVO - EM FUNCIONAMENTO</v>
      </c>
      <c r="H777" t="str">
        <f>VLOOKUP(A777,planos!$C$1:$F$1040,4,)</f>
        <v>LC109</v>
      </c>
      <c r="I777" t="str">
        <f>VLOOKUP(E777,segmentação!$A$1:$M$261,12,)</f>
        <v>S2</v>
      </c>
      <c r="J777" t="e">
        <f>VLOOKUP(A777,'Bcos e Seg'!$C$1:$AC$262,11,)</f>
        <v>#N/A</v>
      </c>
    </row>
    <row r="778" spans="1:10" x14ac:dyDescent="0.25">
      <c r="A778" s="7">
        <v>2008000818</v>
      </c>
      <c r="B778" s="11" t="s">
        <v>1593</v>
      </c>
      <c r="C778" s="9" t="s">
        <v>1594</v>
      </c>
      <c r="D778" s="7" t="s">
        <v>297</v>
      </c>
      <c r="E778" s="9" t="s">
        <v>172</v>
      </c>
      <c r="F778" s="10">
        <v>21273</v>
      </c>
      <c r="G778" t="str">
        <f>VLOOKUP(A778,planos!$C$1:$F$1040,3,)</f>
        <v>ATIVO - EM TRANSFERÊNCIA DE GERENCIAMENTO</v>
      </c>
      <c r="H778" t="str">
        <f>VLOOKUP(A778,planos!$C$1:$F$1040,4,)</f>
        <v>LC108/109</v>
      </c>
      <c r="I778" t="str">
        <f>VLOOKUP(E778,segmentação!$A$1:$M$261,12,)</f>
        <v>S1</v>
      </c>
      <c r="J778" t="e">
        <f>VLOOKUP(A778,'Bcos e Seg'!$C$1:$AC$262,11,)</f>
        <v>#N/A</v>
      </c>
    </row>
    <row r="779" spans="1:10" x14ac:dyDescent="0.25">
      <c r="A779" s="7">
        <v>2008000818</v>
      </c>
      <c r="B779" s="11" t="s">
        <v>1593</v>
      </c>
      <c r="C779" s="9" t="s">
        <v>1594</v>
      </c>
      <c r="D779" s="7" t="s">
        <v>297</v>
      </c>
      <c r="E779" s="9" t="s">
        <v>275</v>
      </c>
      <c r="F779" s="10">
        <v>12821</v>
      </c>
      <c r="G779" t="str">
        <f>VLOOKUP(A779,planos!$C$1:$F$1040,3,)</f>
        <v>ATIVO - EM TRANSFERÊNCIA DE GERENCIAMENTO</v>
      </c>
      <c r="H779" t="str">
        <f>VLOOKUP(A779,planos!$C$1:$F$1040,4,)</f>
        <v>LC108/109</v>
      </c>
      <c r="I779" t="str">
        <f>VLOOKUP(E779,segmentação!$A$1:$M$261,12,)</f>
        <v>S3</v>
      </c>
      <c r="J779" t="e">
        <f>VLOOKUP(A779,'Bcos e Seg'!$C$1:$AC$262,11,)</f>
        <v>#N/A</v>
      </c>
    </row>
    <row r="780" spans="1:10" x14ac:dyDescent="0.25">
      <c r="A780" s="7">
        <v>2008000974</v>
      </c>
      <c r="B780" s="11" t="s">
        <v>1595</v>
      </c>
      <c r="C780" s="9" t="s">
        <v>1596</v>
      </c>
      <c r="D780" s="7" t="s">
        <v>297</v>
      </c>
      <c r="E780" s="9" t="s">
        <v>82</v>
      </c>
      <c r="F780" s="12">
        <v>788</v>
      </c>
      <c r="G780" t="str">
        <f>VLOOKUP(A780,planos!$C$1:$F$1040,3,)</f>
        <v>ATIVO - EM FUNCIONAMENTO</v>
      </c>
      <c r="H780" t="str">
        <f>VLOOKUP(A780,planos!$C$1:$F$1040,4,)</f>
        <v>LC109</v>
      </c>
      <c r="I780" t="str">
        <f>VLOOKUP(E780,segmentação!$A$1:$M$261,12,)</f>
        <v>S3</v>
      </c>
      <c r="J780" t="e">
        <f>VLOOKUP(A780,'Bcos e Seg'!$C$1:$AC$262,11,)</f>
        <v>#N/A</v>
      </c>
    </row>
    <row r="781" spans="1:10" x14ac:dyDescent="0.25">
      <c r="A781" s="7">
        <v>2008001083</v>
      </c>
      <c r="B781" s="11" t="s">
        <v>1597</v>
      </c>
      <c r="C781" s="9" t="s">
        <v>1598</v>
      </c>
      <c r="D781" s="7" t="s">
        <v>297</v>
      </c>
      <c r="E781" s="9" t="s">
        <v>13</v>
      </c>
      <c r="F781" s="10">
        <v>4789</v>
      </c>
      <c r="G781" t="str">
        <f>VLOOKUP(A781,planos!$C$1:$F$1040,3,)</f>
        <v>ATIVO - EM FUNCIONAMENTO</v>
      </c>
      <c r="H781" t="str">
        <f>VLOOKUP(A781,planos!$C$1:$F$1040,4,)</f>
        <v>LC108/109</v>
      </c>
      <c r="I781" t="str">
        <f>VLOOKUP(E781,segmentação!$A$1:$M$261,12,)</f>
        <v>S4</v>
      </c>
      <c r="J781" t="e">
        <f>VLOOKUP(A781,'Bcos e Seg'!$C$1:$AC$262,11,)</f>
        <v>#N/A</v>
      </c>
    </row>
    <row r="782" spans="1:10" x14ac:dyDescent="0.25">
      <c r="A782" s="7">
        <v>2008001156</v>
      </c>
      <c r="B782" s="11" t="s">
        <v>1599</v>
      </c>
      <c r="C782" s="9" t="s">
        <v>1600</v>
      </c>
      <c r="D782" s="7" t="s">
        <v>297</v>
      </c>
      <c r="E782" s="9" t="s">
        <v>153</v>
      </c>
      <c r="F782" s="10">
        <v>1112</v>
      </c>
      <c r="G782" t="str">
        <f>VLOOKUP(A782,planos!$C$1:$F$1040,3,)</f>
        <v>ATIVO - EM FUNCIONAMENTO</v>
      </c>
      <c r="H782" t="str">
        <f>VLOOKUP(A782,planos!$C$1:$F$1040,4,)</f>
        <v>LC109</v>
      </c>
      <c r="I782" t="str">
        <f>VLOOKUP(E782,segmentação!$A$1:$M$261,12,)</f>
        <v>S2</v>
      </c>
      <c r="J782" t="e">
        <f>VLOOKUP(A782,'Bcos e Seg'!$C$1:$AC$262,11,)</f>
        <v>#N/A</v>
      </c>
    </row>
    <row r="783" spans="1:10" x14ac:dyDescent="0.25">
      <c r="A783" s="7">
        <v>2008001229</v>
      </c>
      <c r="B783" s="11" t="s">
        <v>1601</v>
      </c>
      <c r="C783" s="9" t="s">
        <v>1602</v>
      </c>
      <c r="D783" s="7" t="s">
        <v>352</v>
      </c>
      <c r="E783" s="9" t="s">
        <v>128</v>
      </c>
      <c r="F783" s="10">
        <v>3091</v>
      </c>
      <c r="G783" t="str">
        <f>VLOOKUP(A783,planos!$C$1:$F$1040,3,)</f>
        <v>ATIVO - EM FUNCIONAMENTO</v>
      </c>
      <c r="H783" t="str">
        <f>VLOOKUP(A783,planos!$C$1:$F$1040,4,)</f>
        <v>LC109</v>
      </c>
      <c r="I783" t="str">
        <f>VLOOKUP(E783,segmentação!$A$1:$M$261,12,)</f>
        <v>S2</v>
      </c>
      <c r="J783" t="str">
        <f>VLOOKUP(A783,'Bcos e Seg'!$C$1:$AC$262,11,)</f>
        <v>TOKIO MARINE SEGURADORA S.A.</v>
      </c>
    </row>
    <row r="784" spans="1:10" x14ac:dyDescent="0.25">
      <c r="A784" s="7">
        <v>2008001318</v>
      </c>
      <c r="B784" s="11" t="s">
        <v>1603</v>
      </c>
      <c r="C784" s="9" t="s">
        <v>1604</v>
      </c>
      <c r="D784" s="7" t="s">
        <v>297</v>
      </c>
      <c r="E784" s="9" t="s">
        <v>153</v>
      </c>
      <c r="F784" s="10">
        <v>10440</v>
      </c>
      <c r="G784" t="str">
        <f>VLOOKUP(A784,planos!$C$1:$F$1040,3,)</f>
        <v>ATIVO - EM FUNCIONAMENTO</v>
      </c>
      <c r="H784" t="str">
        <f>VLOOKUP(A784,planos!$C$1:$F$1040,4,)</f>
        <v>LC109</v>
      </c>
      <c r="I784" t="str">
        <f>VLOOKUP(E784,segmentação!$A$1:$M$261,12,)</f>
        <v>S2</v>
      </c>
      <c r="J784" t="e">
        <f>VLOOKUP(A784,'Bcos e Seg'!$C$1:$AC$262,11,)</f>
        <v>#N/A</v>
      </c>
    </row>
    <row r="785" spans="1:10" x14ac:dyDescent="0.25">
      <c r="A785" s="7">
        <v>2008001474</v>
      </c>
      <c r="B785" s="11" t="s">
        <v>1605</v>
      </c>
      <c r="C785" s="9" t="s">
        <v>1606</v>
      </c>
      <c r="D785" s="7" t="s">
        <v>297</v>
      </c>
      <c r="E785" s="9" t="s">
        <v>129</v>
      </c>
      <c r="F785" s="10">
        <v>3331</v>
      </c>
      <c r="G785" t="str">
        <f>VLOOKUP(A785,planos!$C$1:$F$1040,3,)</f>
        <v>ATIVO - EM FUNCIONAMENTO</v>
      </c>
      <c r="H785" t="str">
        <f>VLOOKUP(A785,planos!$C$1:$F$1040,4,)</f>
        <v>LC109</v>
      </c>
      <c r="I785" t="str">
        <f>VLOOKUP(E785,segmentação!$A$1:$M$261,12,)</f>
        <v>S3</v>
      </c>
      <c r="J785" t="e">
        <f>VLOOKUP(A785,'Bcos e Seg'!$C$1:$AC$262,11,)</f>
        <v>#N/A</v>
      </c>
    </row>
    <row r="786" spans="1:10" x14ac:dyDescent="0.25">
      <c r="A786" s="7">
        <v>2008001619</v>
      </c>
      <c r="B786" s="11" t="s">
        <v>1607</v>
      </c>
      <c r="C786" s="9" t="s">
        <v>1608</v>
      </c>
      <c r="D786" s="7" t="s">
        <v>352</v>
      </c>
      <c r="E786" s="9" t="s">
        <v>231</v>
      </c>
      <c r="F786" s="12">
        <v>375</v>
      </c>
      <c r="G786" t="str">
        <f>VLOOKUP(A786,planos!$C$1:$F$1040,3,)</f>
        <v>ATIVO - EM FUNCIONAMENTO</v>
      </c>
      <c r="H786" t="str">
        <f>VLOOKUP(A786,planos!$C$1:$F$1040,4,)</f>
        <v>LC108/109</v>
      </c>
      <c r="I786" t="str">
        <f>VLOOKUP(E786,segmentação!$A$1:$M$261,12,)</f>
        <v>S2</v>
      </c>
      <c r="J786" t="e">
        <f>VLOOKUP(A786,'Bcos e Seg'!$C$1:$AC$262,11,)</f>
        <v>#N/A</v>
      </c>
    </row>
    <row r="787" spans="1:10" x14ac:dyDescent="0.25">
      <c r="A787" s="7">
        <v>2008001792</v>
      </c>
      <c r="B787" s="11" t="s">
        <v>1609</v>
      </c>
      <c r="C787" s="9" t="s">
        <v>1610</v>
      </c>
      <c r="D787" s="7" t="s">
        <v>352</v>
      </c>
      <c r="E787" s="9" t="s">
        <v>158</v>
      </c>
      <c r="F787" s="10">
        <v>1810</v>
      </c>
      <c r="G787" t="str">
        <f>VLOOKUP(A787,planos!$C$1:$F$1040,3,)</f>
        <v>ATIVO - EM FUNCIONAMENTO</v>
      </c>
      <c r="H787" t="str">
        <f>VLOOKUP(A787,planos!$C$1:$F$1040,4,)</f>
        <v>LC109</v>
      </c>
      <c r="I787" t="str">
        <f>VLOOKUP(E787,segmentação!$A$1:$M$261,12,)</f>
        <v>S2</v>
      </c>
      <c r="J787" t="e">
        <f>VLOOKUP(A787,'Bcos e Seg'!$C$1:$AC$262,11,)</f>
        <v>#N/A</v>
      </c>
    </row>
    <row r="788" spans="1:10" x14ac:dyDescent="0.25">
      <c r="A788" s="7">
        <v>2008001938</v>
      </c>
      <c r="B788" s="11" t="s">
        <v>1611</v>
      </c>
      <c r="C788" s="9" t="s">
        <v>1612</v>
      </c>
      <c r="D788" s="7" t="s">
        <v>297</v>
      </c>
      <c r="E788" s="9" t="s">
        <v>155</v>
      </c>
      <c r="F788" s="10">
        <v>16305</v>
      </c>
      <c r="G788" t="str">
        <f>VLOOKUP(A788,planos!$C$1:$F$1040,3,)</f>
        <v>ATIVO - EM FUNCIONAMENTO</v>
      </c>
      <c r="H788" t="str">
        <f>VLOOKUP(A788,planos!$C$1:$F$1040,4,)</f>
        <v>LC109</v>
      </c>
      <c r="I788" t="str">
        <f>VLOOKUP(E788,segmentação!$A$1:$M$261,12,)</f>
        <v>S3</v>
      </c>
      <c r="J788" t="e">
        <f>VLOOKUP(A788,'Bcos e Seg'!$C$1:$AC$262,11,)</f>
        <v>#N/A</v>
      </c>
    </row>
    <row r="789" spans="1:10" x14ac:dyDescent="0.25">
      <c r="A789" s="7">
        <v>2008002047</v>
      </c>
      <c r="B789" s="11" t="s">
        <v>1613</v>
      </c>
      <c r="C789" s="9" t="s">
        <v>1614</v>
      </c>
      <c r="D789" s="7" t="s">
        <v>297</v>
      </c>
      <c r="E789" s="9" t="s">
        <v>155</v>
      </c>
      <c r="F789" s="10">
        <v>5389</v>
      </c>
      <c r="G789" t="str">
        <f>VLOOKUP(A789,planos!$C$1:$F$1040,3,)</f>
        <v>ATIVO - EM FUNCIONAMENTO</v>
      </c>
      <c r="H789" t="str">
        <f>VLOOKUP(A789,planos!$C$1:$F$1040,4,)</f>
        <v>LC109</v>
      </c>
      <c r="I789" t="str">
        <f>VLOOKUP(E789,segmentação!$A$1:$M$261,12,)</f>
        <v>S3</v>
      </c>
      <c r="J789" t="e">
        <f>VLOOKUP(A789,'Bcos e Seg'!$C$1:$AC$262,11,)</f>
        <v>#N/A</v>
      </c>
    </row>
    <row r="790" spans="1:10" x14ac:dyDescent="0.25">
      <c r="A790" s="7">
        <v>2008002111</v>
      </c>
      <c r="B790" s="11" t="s">
        <v>885</v>
      </c>
      <c r="C790" s="9" t="s">
        <v>332</v>
      </c>
      <c r="D790" s="7" t="s">
        <v>297</v>
      </c>
      <c r="E790" s="9" t="s">
        <v>74</v>
      </c>
      <c r="F790" s="12">
        <v>181</v>
      </c>
      <c r="G790" t="str">
        <f>VLOOKUP(A790,planos!$C$1:$F$1040,3,)</f>
        <v>ATIVO - EM FUNCIONAMENTO</v>
      </c>
      <c r="H790" t="str">
        <f>VLOOKUP(A790,planos!$C$1:$F$1040,4,)</f>
        <v>LC109</v>
      </c>
      <c r="I790" t="str">
        <f>VLOOKUP(E790,segmentação!$A$1:$M$261,12,)</f>
        <v>S3</v>
      </c>
      <c r="J790" t="str">
        <f>VLOOKUP(A790,'Bcos e Seg'!$C$1:$AC$262,11,)</f>
        <v>ARATU EMPREENDIMENTOS E CORRETAGEM DE SEGUROS LTDA</v>
      </c>
    </row>
    <row r="791" spans="1:10" x14ac:dyDescent="0.25">
      <c r="A791" s="7">
        <v>2008002365</v>
      </c>
      <c r="B791" s="11" t="s">
        <v>1615</v>
      </c>
      <c r="C791" s="9" t="s">
        <v>50</v>
      </c>
      <c r="D791" s="7" t="s">
        <v>352</v>
      </c>
      <c r="E791" s="9" t="s">
        <v>50</v>
      </c>
      <c r="F791" s="10">
        <v>4679</v>
      </c>
      <c r="G791" t="str">
        <f>VLOOKUP(A791,planos!$C$1:$F$1040,3,)</f>
        <v>ATIVO - EM FUNCIONAMENTO</v>
      </c>
      <c r="H791" t="str">
        <f>VLOOKUP(A791,planos!$C$1:$F$1040,4,)</f>
        <v>LC108/109</v>
      </c>
      <c r="I791" t="str">
        <f>VLOOKUP(E791,segmentação!$A$1:$M$261,12,)</f>
        <v>S4</v>
      </c>
      <c r="J791" t="e">
        <f>VLOOKUP(A791,'Bcos e Seg'!$C$1:$AC$262,11,)</f>
        <v>#N/A</v>
      </c>
    </row>
    <row r="792" spans="1:10" x14ac:dyDescent="0.25">
      <c r="A792" s="7">
        <v>2008002438</v>
      </c>
      <c r="B792" s="11" t="s">
        <v>1616</v>
      </c>
      <c r="C792" s="9" t="s">
        <v>1617</v>
      </c>
      <c r="D792" s="7" t="s">
        <v>352</v>
      </c>
      <c r="E792" s="9" t="s">
        <v>153</v>
      </c>
      <c r="F792" s="12">
        <v>97</v>
      </c>
      <c r="G792" t="str">
        <f>VLOOKUP(A792,planos!$C$1:$F$1040,3,)</f>
        <v>ATIVO - EM FUNCIONAMENTO</v>
      </c>
      <c r="H792" t="str">
        <f>VLOOKUP(A792,planos!$C$1:$F$1040,4,)</f>
        <v>LC109</v>
      </c>
      <c r="I792" t="str">
        <f>VLOOKUP(E792,segmentação!$A$1:$M$261,12,)</f>
        <v>S2</v>
      </c>
      <c r="J792" t="e">
        <f>VLOOKUP(A792,'Bcos e Seg'!$C$1:$AC$262,11,)</f>
        <v>#N/A</v>
      </c>
    </row>
    <row r="793" spans="1:10" x14ac:dyDescent="0.25">
      <c r="A793" s="7">
        <v>2008002756</v>
      </c>
      <c r="B793" s="11" t="s">
        <v>1618</v>
      </c>
      <c r="C793" s="9" t="s">
        <v>1619</v>
      </c>
      <c r="D793" s="7" t="s">
        <v>297</v>
      </c>
      <c r="E793" s="9" t="s">
        <v>172</v>
      </c>
      <c r="F793" s="10">
        <v>2116</v>
      </c>
      <c r="G793" t="str">
        <f>VLOOKUP(A793,planos!$C$1:$F$1040,3,)</f>
        <v>ATIVO - EM FUNCIONAMENTO</v>
      </c>
      <c r="H793" t="str">
        <f>VLOOKUP(A793,planos!$C$1:$F$1040,4,)</f>
        <v>LC108/109</v>
      </c>
      <c r="I793" t="str">
        <f>VLOOKUP(E793,segmentação!$A$1:$M$261,12,)</f>
        <v>S1</v>
      </c>
      <c r="J793" t="e">
        <f>VLOOKUP(A793,'Bcos e Seg'!$C$1:$AC$262,11,)</f>
        <v>#N/A</v>
      </c>
    </row>
    <row r="794" spans="1:10" x14ac:dyDescent="0.25">
      <c r="A794" s="7">
        <v>2008003019</v>
      </c>
      <c r="B794" s="11" t="s">
        <v>1620</v>
      </c>
      <c r="C794" s="9" t="s">
        <v>1621</v>
      </c>
      <c r="D794" s="7" t="s">
        <v>297</v>
      </c>
      <c r="E794" s="9" t="s">
        <v>109</v>
      </c>
      <c r="F794" s="12">
        <v>86</v>
      </c>
      <c r="G794" t="str">
        <f>VLOOKUP(A794,planos!$C$1:$F$1040,3,)</f>
        <v>ATIVO - EM FUNCIONAMENTO</v>
      </c>
      <c r="H794" t="str">
        <f>VLOOKUP(A794,planos!$C$1:$F$1040,4,)</f>
        <v>LC108/109</v>
      </c>
      <c r="I794" t="str">
        <f>VLOOKUP(E794,segmentação!$A$1:$M$261,12,)</f>
        <v>S2</v>
      </c>
      <c r="J794" t="e">
        <f>VLOOKUP(A794,'Bcos e Seg'!$C$1:$AC$262,11,)</f>
        <v>#N/A</v>
      </c>
    </row>
    <row r="795" spans="1:10" x14ac:dyDescent="0.25">
      <c r="A795" s="7">
        <v>2008003183</v>
      </c>
      <c r="B795" s="11" t="s">
        <v>1622</v>
      </c>
      <c r="C795" s="9" t="s">
        <v>1623</v>
      </c>
      <c r="D795" s="7" t="s">
        <v>297</v>
      </c>
      <c r="E795" s="9" t="s">
        <v>214</v>
      </c>
      <c r="F795" s="12">
        <v>699</v>
      </c>
      <c r="G795" t="str">
        <f>VLOOKUP(A795,planos!$C$1:$F$1040,3,)</f>
        <v>ATIVO - EM FUNCIONAMENTO</v>
      </c>
      <c r="H795" t="str">
        <f>VLOOKUP(A795,planos!$C$1:$F$1040,4,)</f>
        <v>LC109</v>
      </c>
      <c r="I795" t="str">
        <f>VLOOKUP(E795,segmentação!$A$1:$M$261,12,)</f>
        <v>S3</v>
      </c>
      <c r="J795" t="e">
        <f>VLOOKUP(A795,'Bcos e Seg'!$C$1:$AC$262,11,)</f>
        <v>#N/A</v>
      </c>
    </row>
    <row r="796" spans="1:10" x14ac:dyDescent="0.25">
      <c r="A796" s="7">
        <v>2008003256</v>
      </c>
      <c r="B796" s="11" t="s">
        <v>1624</v>
      </c>
      <c r="C796" s="9" t="s">
        <v>1625</v>
      </c>
      <c r="D796" s="7" t="s">
        <v>352</v>
      </c>
      <c r="E796" s="9" t="s">
        <v>127</v>
      </c>
      <c r="F796" s="12">
        <v>256</v>
      </c>
      <c r="G796" t="str">
        <f>VLOOKUP(A796,planos!$C$1:$F$1040,3,)</f>
        <v>ATIVO - EM FUNCIONAMENTO</v>
      </c>
      <c r="H796" t="str">
        <f>VLOOKUP(A796,planos!$C$1:$F$1040,4,)</f>
        <v>LC109</v>
      </c>
      <c r="I796" t="str">
        <f>VLOOKUP(E796,segmentação!$A$1:$M$261,12,)</f>
        <v>S2</v>
      </c>
      <c r="J796" t="e">
        <f>VLOOKUP(A796,'Bcos e Seg'!$C$1:$AC$262,11,)</f>
        <v>#N/A</v>
      </c>
    </row>
    <row r="797" spans="1:10" x14ac:dyDescent="0.25">
      <c r="A797" s="7">
        <v>2008003329</v>
      </c>
      <c r="B797" s="11" t="s">
        <v>1626</v>
      </c>
      <c r="C797" s="9" t="s">
        <v>1627</v>
      </c>
      <c r="D797" s="7" t="s">
        <v>352</v>
      </c>
      <c r="E797" s="9" t="s">
        <v>153</v>
      </c>
      <c r="F797" s="12">
        <v>733</v>
      </c>
      <c r="G797" t="str">
        <f>VLOOKUP(A797,planos!$C$1:$F$1040,3,)</f>
        <v>ATIVO - EM FUNCIONAMENTO</v>
      </c>
      <c r="H797" t="str">
        <f>VLOOKUP(A797,planos!$C$1:$F$1040,4,)</f>
        <v>LC109</v>
      </c>
      <c r="I797" t="str">
        <f>VLOOKUP(E797,segmentação!$A$1:$M$261,12,)</f>
        <v>S2</v>
      </c>
      <c r="J797" t="e">
        <f>VLOOKUP(A797,'Bcos e Seg'!$C$1:$AC$262,11,)</f>
        <v>#N/A</v>
      </c>
    </row>
    <row r="798" spans="1:10" x14ac:dyDescent="0.25">
      <c r="A798" s="7">
        <v>2008003418</v>
      </c>
      <c r="B798" s="11" t="s">
        <v>1628</v>
      </c>
      <c r="C798" s="9" t="s">
        <v>1629</v>
      </c>
      <c r="D798" s="7" t="s">
        <v>297</v>
      </c>
      <c r="E798" s="9" t="s">
        <v>80</v>
      </c>
      <c r="F798" s="12">
        <v>141</v>
      </c>
      <c r="G798" t="str">
        <f>VLOOKUP(A798,planos!$C$1:$F$1040,3,)</f>
        <v>ATIVO - EM EXTINÇÃO</v>
      </c>
      <c r="H798" t="str">
        <f>VLOOKUP(A798,planos!$C$1:$F$1040,4,)</f>
        <v>LC109</v>
      </c>
      <c r="I798" t="str">
        <f>VLOOKUP(E798,segmentação!$A$1:$M$261,12,)</f>
        <v>S3</v>
      </c>
      <c r="J798" t="e">
        <f>VLOOKUP(A798,'Bcos e Seg'!$C$1:$AC$262,11,)</f>
        <v>#N/A</v>
      </c>
    </row>
    <row r="799" spans="1:10" x14ac:dyDescent="0.25">
      <c r="A799" s="7">
        <v>2008003711</v>
      </c>
      <c r="B799" s="11" t="s">
        <v>1630</v>
      </c>
      <c r="C799" s="9" t="s">
        <v>1220</v>
      </c>
      <c r="D799" s="7" t="s">
        <v>297</v>
      </c>
      <c r="E799" s="9" t="s">
        <v>216</v>
      </c>
      <c r="F799" s="10">
        <v>15518</v>
      </c>
      <c r="G799" t="str">
        <f>VLOOKUP(A799,planos!$C$1:$F$1040,3,)</f>
        <v>ATIVO - EM FUNCIONAMENTO</v>
      </c>
      <c r="H799" t="str">
        <f>VLOOKUP(A799,planos!$C$1:$F$1040,4,)</f>
        <v>LC109</v>
      </c>
      <c r="I799" t="str">
        <f>VLOOKUP(E799,segmentação!$A$1:$M$261,12,)</f>
        <v>S3</v>
      </c>
      <c r="J799" t="e">
        <f>VLOOKUP(A799,'Bcos e Seg'!$C$1:$AC$262,11,)</f>
        <v>#N/A</v>
      </c>
    </row>
    <row r="800" spans="1:10" x14ac:dyDescent="0.25">
      <c r="A800" s="7">
        <v>2008003892</v>
      </c>
      <c r="B800" s="11" t="s">
        <v>1631</v>
      </c>
      <c r="C800" s="9" t="s">
        <v>1632</v>
      </c>
      <c r="D800" s="7" t="s">
        <v>297</v>
      </c>
      <c r="E800" s="9" t="s">
        <v>23</v>
      </c>
      <c r="F800" s="10">
        <v>3773</v>
      </c>
      <c r="G800" t="str">
        <f>VLOOKUP(A800,planos!$C$1:$F$1040,3,)</f>
        <v>ATIVO - EM FUNCIONAMENTO</v>
      </c>
      <c r="H800" t="str">
        <f>VLOOKUP(A800,planos!$C$1:$F$1040,4,)</f>
        <v>LC109</v>
      </c>
      <c r="I800" t="str">
        <f>VLOOKUP(E800,segmentação!$A$1:$M$261,12,)</f>
        <v>S4</v>
      </c>
      <c r="J800" t="e">
        <f>VLOOKUP(A800,'Bcos e Seg'!$C$1:$AC$262,11,)</f>
        <v>#N/A</v>
      </c>
    </row>
    <row r="801" spans="1:10" x14ac:dyDescent="0.25">
      <c r="A801" s="7">
        <v>2008004211</v>
      </c>
      <c r="B801" s="11" t="s">
        <v>1633</v>
      </c>
      <c r="C801" s="9" t="s">
        <v>1634</v>
      </c>
      <c r="D801" s="7" t="s">
        <v>286</v>
      </c>
      <c r="E801" s="9" t="s">
        <v>80</v>
      </c>
      <c r="F801" s="12">
        <v>343</v>
      </c>
      <c r="G801" t="str">
        <f>VLOOKUP(A801,planos!$C$1:$F$1040,3,)</f>
        <v>ATIVO - EM EXTINÇÃO</v>
      </c>
      <c r="H801" t="str">
        <f>VLOOKUP(A801,planos!$C$1:$F$1040,4,)</f>
        <v>LC109</v>
      </c>
      <c r="I801" t="str">
        <f>VLOOKUP(E801,segmentação!$A$1:$M$261,12,)</f>
        <v>S3</v>
      </c>
      <c r="J801" t="e">
        <f>VLOOKUP(A801,'Bcos e Seg'!$C$1:$AC$262,11,)</f>
        <v>#N/A</v>
      </c>
    </row>
    <row r="802" spans="1:10" x14ac:dyDescent="0.25">
      <c r="A802" s="7">
        <v>2008004392</v>
      </c>
      <c r="B802" s="11" t="s">
        <v>1635</v>
      </c>
      <c r="C802" s="9" t="s">
        <v>1636</v>
      </c>
      <c r="D802" s="7" t="s">
        <v>297</v>
      </c>
      <c r="E802" s="9" t="s">
        <v>80</v>
      </c>
      <c r="F802" s="12">
        <v>221</v>
      </c>
      <c r="G802" t="str">
        <f>VLOOKUP(A802,planos!$C$1:$F$1040,3,)</f>
        <v>ATIVO - EM EXTINÇÃO</v>
      </c>
      <c r="H802" t="str">
        <f>VLOOKUP(A802,planos!$C$1:$F$1040,4,)</f>
        <v>LC109</v>
      </c>
      <c r="I802" t="str">
        <f>VLOOKUP(E802,segmentação!$A$1:$M$261,12,)</f>
        <v>S3</v>
      </c>
      <c r="J802" t="e">
        <f>VLOOKUP(A802,'Bcos e Seg'!$C$1:$AC$262,11,)</f>
        <v>#N/A</v>
      </c>
    </row>
    <row r="803" spans="1:10" x14ac:dyDescent="0.25">
      <c r="A803" s="7">
        <v>2008004465</v>
      </c>
      <c r="B803" s="11" t="s">
        <v>1637</v>
      </c>
      <c r="C803" s="9" t="s">
        <v>1638</v>
      </c>
      <c r="D803" s="7" t="s">
        <v>297</v>
      </c>
      <c r="E803" s="9" t="s">
        <v>80</v>
      </c>
      <c r="F803" s="12">
        <v>933</v>
      </c>
      <c r="G803" t="str">
        <f>VLOOKUP(A803,planos!$C$1:$F$1040,3,)</f>
        <v>ATIVO - EM EXTINÇÃO</v>
      </c>
      <c r="H803" t="str">
        <f>VLOOKUP(A803,planos!$C$1:$F$1040,4,)</f>
        <v>LC109</v>
      </c>
      <c r="I803" t="str">
        <f>VLOOKUP(E803,segmentação!$A$1:$M$261,12,)</f>
        <v>S3</v>
      </c>
      <c r="J803" t="e">
        <f>VLOOKUP(A803,'Bcos e Seg'!$C$1:$AC$262,11,)</f>
        <v>#N/A</v>
      </c>
    </row>
    <row r="804" spans="1:10" x14ac:dyDescent="0.25">
      <c r="A804" s="7">
        <v>2008004538</v>
      </c>
      <c r="B804" s="11" t="s">
        <v>1639</v>
      </c>
      <c r="C804" s="9" t="s">
        <v>1640</v>
      </c>
      <c r="D804" s="7" t="s">
        <v>286</v>
      </c>
      <c r="E804" s="9" t="s">
        <v>80</v>
      </c>
      <c r="F804" s="12">
        <v>147</v>
      </c>
      <c r="G804" t="str">
        <f>VLOOKUP(A804,planos!$C$1:$F$1040,3,)</f>
        <v>ATIVO - EM FUNCIONAMENTO</v>
      </c>
      <c r="H804" t="str">
        <f>VLOOKUP(A804,planos!$C$1:$F$1040,4,)</f>
        <v>LC109</v>
      </c>
      <c r="I804" t="str">
        <f>VLOOKUP(E804,segmentação!$A$1:$M$261,12,)</f>
        <v>S3</v>
      </c>
      <c r="J804" t="e">
        <f>VLOOKUP(A804,'Bcos e Seg'!$C$1:$AC$262,11,)</f>
        <v>#N/A</v>
      </c>
    </row>
    <row r="805" spans="1:10" x14ac:dyDescent="0.25">
      <c r="A805" s="7">
        <v>2008004619</v>
      </c>
      <c r="B805" s="11" t="s">
        <v>1641</v>
      </c>
      <c r="C805" s="9" t="s">
        <v>1642</v>
      </c>
      <c r="D805" s="7" t="s">
        <v>352</v>
      </c>
      <c r="E805" s="9" t="s">
        <v>186</v>
      </c>
      <c r="F805" s="10">
        <v>9210</v>
      </c>
      <c r="G805" t="str">
        <f>VLOOKUP(A805,planos!$C$1:$F$1040,3,)</f>
        <v>ATIVO - EM FUNCIONAMENTO</v>
      </c>
      <c r="H805" t="str">
        <f>VLOOKUP(A805,planos!$C$1:$F$1040,4,)</f>
        <v>LC108/109</v>
      </c>
      <c r="I805" t="str">
        <f>VLOOKUP(E805,segmentação!$A$1:$M$261,12,)</f>
        <v>S3</v>
      </c>
      <c r="J805" t="e">
        <f>VLOOKUP(A805,'Bcos e Seg'!$C$1:$AC$262,11,)</f>
        <v>#N/A</v>
      </c>
    </row>
    <row r="806" spans="1:10" x14ac:dyDescent="0.25">
      <c r="A806" s="7">
        <v>2008004783</v>
      </c>
      <c r="B806" s="11" t="s">
        <v>1643</v>
      </c>
      <c r="C806" s="9" t="s">
        <v>1644</v>
      </c>
      <c r="D806" s="7" t="s">
        <v>286</v>
      </c>
      <c r="E806" s="9" t="s">
        <v>90</v>
      </c>
      <c r="F806" s="10">
        <v>1112</v>
      </c>
      <c r="G806" t="str">
        <f>VLOOKUP(A806,planos!$C$1:$F$1040,3,)</f>
        <v>ATIVO - EM EXTINÇÃO</v>
      </c>
      <c r="H806" t="str">
        <f>VLOOKUP(A806,planos!$C$1:$F$1040,4,)</f>
        <v>LC109</v>
      </c>
      <c r="I806" t="str">
        <f>VLOOKUP(E806,segmentação!$A$1:$M$261,12,)</f>
        <v>S3</v>
      </c>
      <c r="J806" t="e">
        <f>VLOOKUP(A806,'Bcos e Seg'!$C$1:$AC$262,11,)</f>
        <v>#N/A</v>
      </c>
    </row>
    <row r="807" spans="1:10" x14ac:dyDescent="0.25">
      <c r="A807" s="7">
        <v>2008004856</v>
      </c>
      <c r="B807" s="11" t="s">
        <v>1645</v>
      </c>
      <c r="C807" s="9" t="s">
        <v>1646</v>
      </c>
      <c r="D807" s="7" t="s">
        <v>297</v>
      </c>
      <c r="E807" s="9" t="s">
        <v>19</v>
      </c>
      <c r="F807" s="12">
        <v>403</v>
      </c>
      <c r="G807" t="str">
        <f>VLOOKUP(A807,planos!$C$1:$F$1040,3,)</f>
        <v>ATIVO - EM FUNCIONAMENTO</v>
      </c>
      <c r="H807" t="str">
        <f>VLOOKUP(A807,planos!$C$1:$F$1040,4,)</f>
        <v>LC108/109</v>
      </c>
      <c r="I807" t="str">
        <f>VLOOKUP(E807,segmentação!$A$1:$M$261,12,)</f>
        <v>S4</v>
      </c>
      <c r="J807" t="e">
        <f>VLOOKUP(A807,'Bcos e Seg'!$C$1:$AC$262,11,)</f>
        <v>#N/A</v>
      </c>
    </row>
    <row r="808" spans="1:10" x14ac:dyDescent="0.25">
      <c r="A808" s="7">
        <v>2009000129</v>
      </c>
      <c r="B808" s="11" t="s">
        <v>1647</v>
      </c>
      <c r="C808" s="9" t="s">
        <v>1648</v>
      </c>
      <c r="D808" s="7" t="s">
        <v>297</v>
      </c>
      <c r="E808" s="9" t="s">
        <v>153</v>
      </c>
      <c r="F808" s="12">
        <v>1</v>
      </c>
      <c r="G808" t="e">
        <f>VLOOKUP(A808,planos!$C$1:$F$1040,3,)</f>
        <v>#N/A</v>
      </c>
      <c r="H808" t="e">
        <f>VLOOKUP(A808,planos!$C$1:$F$1040,4,)</f>
        <v>#N/A</v>
      </c>
      <c r="I808" t="str">
        <f>VLOOKUP(E808,segmentação!$A$1:$M$261,12,)</f>
        <v>S2</v>
      </c>
      <c r="J808" t="e">
        <f>VLOOKUP(A808,'Bcos e Seg'!$C$1:$AC$262,11,)</f>
        <v>#N/A</v>
      </c>
    </row>
    <row r="809" spans="1:10" x14ac:dyDescent="0.25">
      <c r="A809" s="7">
        <v>2009000218</v>
      </c>
      <c r="B809" s="11" t="s">
        <v>1649</v>
      </c>
      <c r="C809" s="9" t="s">
        <v>1650</v>
      </c>
      <c r="D809" s="7" t="s">
        <v>297</v>
      </c>
      <c r="E809" s="9" t="s">
        <v>157</v>
      </c>
      <c r="F809" s="12">
        <v>191</v>
      </c>
      <c r="G809" t="e">
        <f>VLOOKUP(A809,planos!$C$1:$F$1040,3,)</f>
        <v>#N/A</v>
      </c>
      <c r="H809" t="e">
        <f>VLOOKUP(A809,planos!$C$1:$F$1040,4,)</f>
        <v>#N/A</v>
      </c>
      <c r="I809" t="str">
        <f>VLOOKUP(E809,segmentação!$A$1:$M$261,12,)</f>
        <v>S3</v>
      </c>
      <c r="J809" t="e">
        <f>VLOOKUP(A809,'Bcos e Seg'!$C$1:$AC$262,11,)</f>
        <v>#N/A</v>
      </c>
    </row>
    <row r="810" spans="1:10" x14ac:dyDescent="0.25">
      <c r="A810" s="7">
        <v>2009000374</v>
      </c>
      <c r="B810" s="11" t="s">
        <v>1651</v>
      </c>
      <c r="C810" s="9" t="s">
        <v>1652</v>
      </c>
      <c r="D810" s="7" t="s">
        <v>297</v>
      </c>
      <c r="E810" s="9" t="s">
        <v>172</v>
      </c>
      <c r="F810" s="12">
        <v>239</v>
      </c>
      <c r="G810" t="str">
        <f>VLOOKUP(A810,planos!$C$1:$F$1040,3,)</f>
        <v>ATIVO - EM FUNCIONAMENTO</v>
      </c>
      <c r="H810" t="str">
        <f>VLOOKUP(A810,planos!$C$1:$F$1040,4,)</f>
        <v>LC108/109</v>
      </c>
      <c r="I810" t="str">
        <f>VLOOKUP(E810,segmentação!$A$1:$M$261,12,)</f>
        <v>S1</v>
      </c>
      <c r="J810" t="e">
        <f>VLOOKUP(A810,'Bcos e Seg'!$C$1:$AC$262,11,)</f>
        <v>#N/A</v>
      </c>
    </row>
    <row r="811" spans="1:10" x14ac:dyDescent="0.25">
      <c r="A811" s="7">
        <v>2009000447</v>
      </c>
      <c r="B811" s="11" t="s">
        <v>1653</v>
      </c>
      <c r="C811" s="9" t="s">
        <v>1654</v>
      </c>
      <c r="D811" s="7" t="s">
        <v>297</v>
      </c>
      <c r="E811" s="9" t="s">
        <v>128</v>
      </c>
      <c r="F811" s="12">
        <v>392</v>
      </c>
      <c r="G811" t="str">
        <f>VLOOKUP(A811,planos!$C$1:$F$1040,3,)</f>
        <v>ATIVO - EM FUNCIONAMENTO</v>
      </c>
      <c r="H811" t="str">
        <f>VLOOKUP(A811,planos!$C$1:$F$1040,4,)</f>
        <v>LC109</v>
      </c>
      <c r="I811" t="str">
        <f>VLOOKUP(E811,segmentação!$A$1:$M$261,12,)</f>
        <v>S2</v>
      </c>
      <c r="J811" t="e">
        <f>VLOOKUP(A811,'Bcos e Seg'!$C$1:$AC$262,11,)</f>
        <v>#N/A</v>
      </c>
    </row>
    <row r="812" spans="1:10" x14ac:dyDescent="0.25">
      <c r="A812" s="7">
        <v>2009000511</v>
      </c>
      <c r="B812" s="11" t="s">
        <v>1655</v>
      </c>
      <c r="C812" s="9" t="s">
        <v>945</v>
      </c>
      <c r="D812" s="7" t="s">
        <v>352</v>
      </c>
      <c r="E812" s="9" t="s">
        <v>38</v>
      </c>
      <c r="F812" s="10">
        <v>23539</v>
      </c>
      <c r="G812" t="str">
        <f>VLOOKUP(A812,planos!$C$1:$F$1040,3,)</f>
        <v>ATIVO - EM EXTINÇÃO</v>
      </c>
      <c r="H812" t="str">
        <f>VLOOKUP(A812,planos!$C$1:$F$1040,4,)</f>
        <v>LC109</v>
      </c>
      <c r="I812" t="str">
        <f>VLOOKUP(E812,segmentação!$A$1:$M$261,12,)</f>
        <v>S2</v>
      </c>
      <c r="J812" t="e">
        <f>VLOOKUP(A812,'Bcos e Seg'!$C$1:$AC$262,11,)</f>
        <v>#N/A</v>
      </c>
    </row>
    <row r="813" spans="1:10" x14ac:dyDescent="0.25">
      <c r="A813" s="7">
        <v>2009000692</v>
      </c>
      <c r="B813" s="11" t="s">
        <v>1656</v>
      </c>
      <c r="C813" s="9" t="s">
        <v>1657</v>
      </c>
      <c r="D813" s="7" t="s">
        <v>297</v>
      </c>
      <c r="E813" s="9" t="s">
        <v>172</v>
      </c>
      <c r="F813" s="12">
        <v>331</v>
      </c>
      <c r="G813" t="str">
        <f>VLOOKUP(A813,planos!$C$1:$F$1040,3,)</f>
        <v>ATIVO - EM FUNCIONAMENTO</v>
      </c>
      <c r="H813" t="str">
        <f>VLOOKUP(A813,planos!$C$1:$F$1040,4,)</f>
        <v>LC108/109</v>
      </c>
      <c r="I813" t="str">
        <f>VLOOKUP(E813,segmentação!$A$1:$M$261,12,)</f>
        <v>S1</v>
      </c>
      <c r="J813" t="e">
        <f>VLOOKUP(A813,'Bcos e Seg'!$C$1:$AC$262,11,)</f>
        <v>#N/A</v>
      </c>
    </row>
    <row r="814" spans="1:10" x14ac:dyDescent="0.25">
      <c r="A814" s="7">
        <v>2009000838</v>
      </c>
      <c r="B814" s="11" t="s">
        <v>1658</v>
      </c>
      <c r="C814" s="9" t="s">
        <v>1659</v>
      </c>
      <c r="D814" s="7" t="s">
        <v>297</v>
      </c>
      <c r="E814" s="9" t="s">
        <v>274</v>
      </c>
      <c r="F814" s="10">
        <v>10631</v>
      </c>
      <c r="G814" t="str">
        <f>VLOOKUP(A814,planos!$C$1:$F$1040,3,)</f>
        <v>ATIVO - EM FUNCIONAMENTO</v>
      </c>
      <c r="H814" t="str">
        <f>VLOOKUP(A814,planos!$C$1:$F$1040,4,)</f>
        <v>LC109</v>
      </c>
      <c r="I814" t="str">
        <f>VLOOKUP(E814,segmentação!$A$1:$M$261,12,)</f>
        <v>S2</v>
      </c>
      <c r="J814" t="str">
        <f>VLOOKUP(A814,'Bcos e Seg'!$C$1:$AC$262,11,)</f>
        <v>TELEFONICA CORRETORA DE SEGUROS LTDA.</v>
      </c>
    </row>
    <row r="815" spans="1:10" x14ac:dyDescent="0.25">
      <c r="A815" s="7">
        <v>2009000919</v>
      </c>
      <c r="B815" s="11" t="s">
        <v>1660</v>
      </c>
      <c r="C815" s="9" t="s">
        <v>1661</v>
      </c>
      <c r="D815" s="7" t="s">
        <v>352</v>
      </c>
      <c r="E815" s="9" t="s">
        <v>69</v>
      </c>
      <c r="F815" s="12">
        <v>720</v>
      </c>
      <c r="G815" t="str">
        <f>VLOOKUP(A815,planos!$C$1:$F$1040,3,)</f>
        <v>ATIVO - EM FUNCIONAMENTO</v>
      </c>
      <c r="H815" t="str">
        <f>VLOOKUP(A815,planos!$C$1:$F$1040,4,)</f>
        <v>LC108/109</v>
      </c>
      <c r="I815" t="str">
        <f>VLOOKUP(E815,segmentação!$A$1:$M$261,12,)</f>
        <v>S4</v>
      </c>
      <c r="J815" t="e">
        <f>VLOOKUP(A815,'Bcos e Seg'!$C$1:$AC$262,11,)</f>
        <v>#N/A</v>
      </c>
    </row>
    <row r="816" spans="1:10" x14ac:dyDescent="0.25">
      <c r="A816" s="7">
        <v>2009001011</v>
      </c>
      <c r="B816" s="11" t="s">
        <v>1662</v>
      </c>
      <c r="C816" s="9" t="s">
        <v>1663</v>
      </c>
      <c r="D816" s="7" t="s">
        <v>297</v>
      </c>
      <c r="E816" s="9" t="s">
        <v>153</v>
      </c>
      <c r="F816" s="10">
        <v>1145</v>
      </c>
      <c r="G816" t="str">
        <f>VLOOKUP(A816,planos!$C$1:$F$1040,3,)</f>
        <v>ATIVO - EM FUNCIONAMENTO</v>
      </c>
      <c r="H816" t="str">
        <f>VLOOKUP(A816,planos!$C$1:$F$1040,4,)</f>
        <v>LC109</v>
      </c>
      <c r="I816" t="str">
        <f>VLOOKUP(E816,segmentação!$A$1:$M$261,12,)</f>
        <v>S2</v>
      </c>
      <c r="J816" t="e">
        <f>VLOOKUP(A816,'Bcos e Seg'!$C$1:$AC$262,11,)</f>
        <v>#N/A</v>
      </c>
    </row>
    <row r="817" spans="1:10" x14ac:dyDescent="0.25">
      <c r="A817" s="7">
        <v>2009001192</v>
      </c>
      <c r="B817" s="11" t="s">
        <v>1664</v>
      </c>
      <c r="C817" s="9" t="s">
        <v>1665</v>
      </c>
      <c r="D817" s="7" t="s">
        <v>352</v>
      </c>
      <c r="E817" s="9" t="s">
        <v>57</v>
      </c>
      <c r="F817" s="10">
        <v>1250</v>
      </c>
      <c r="G817" t="str">
        <f>VLOOKUP(A817,planos!$C$1:$F$1040,3,)</f>
        <v>ATIVO - EM FUNCIONAMENTO</v>
      </c>
      <c r="H817" t="str">
        <f>VLOOKUP(A817,planos!$C$1:$F$1040,4,)</f>
        <v>LC108/109</v>
      </c>
      <c r="I817" t="str">
        <f>VLOOKUP(E817,segmentação!$A$1:$M$261,12,)</f>
        <v>S2</v>
      </c>
      <c r="J817" t="e">
        <f>VLOOKUP(A817,'Bcos e Seg'!$C$1:$AC$262,11,)</f>
        <v>#N/A</v>
      </c>
    </row>
    <row r="818" spans="1:10" x14ac:dyDescent="0.25">
      <c r="A818" s="7">
        <v>2009001265</v>
      </c>
      <c r="B818" s="11" t="s">
        <v>147</v>
      </c>
      <c r="C818" s="9" t="s">
        <v>147</v>
      </c>
      <c r="D818" s="7" t="s">
        <v>297</v>
      </c>
      <c r="E818" s="9" t="s">
        <v>147</v>
      </c>
      <c r="F818" s="10">
        <v>5628</v>
      </c>
      <c r="G818" t="str">
        <f>VLOOKUP(A818,planos!$C$1:$F$1040,3,)</f>
        <v>ATIVO - EM FUNCIONAMENTO</v>
      </c>
      <c r="H818" t="str">
        <f>VLOOKUP(A818,planos!$C$1:$F$1040,4,)</f>
        <v>LC109</v>
      </c>
      <c r="I818" t="str">
        <f>VLOOKUP(E818,segmentação!$A$1:$M$261,12,)</f>
        <v>S4</v>
      </c>
      <c r="J818" t="e">
        <f>VLOOKUP(A818,'Bcos e Seg'!$C$1:$AC$262,11,)</f>
        <v>#N/A</v>
      </c>
    </row>
    <row r="819" spans="1:10" x14ac:dyDescent="0.25">
      <c r="A819" s="7">
        <v>2009001338</v>
      </c>
      <c r="B819" s="11" t="s">
        <v>1666</v>
      </c>
      <c r="C819" s="9" t="s">
        <v>1667</v>
      </c>
      <c r="D819" s="7" t="s">
        <v>352</v>
      </c>
      <c r="E819" s="9" t="s">
        <v>29</v>
      </c>
      <c r="F819" s="10">
        <v>9431</v>
      </c>
      <c r="G819" t="str">
        <f>VLOOKUP(A819,planos!$C$1:$F$1040,3,)</f>
        <v>ATIVO - EM EXTINÇÃO</v>
      </c>
      <c r="H819" t="str">
        <f>VLOOKUP(A819,planos!$C$1:$F$1040,4,)</f>
        <v>LC108/109</v>
      </c>
      <c r="I819" t="str">
        <f>VLOOKUP(E819,segmentação!$A$1:$M$261,12,)</f>
        <v>S2</v>
      </c>
      <c r="J819" t="str">
        <f>VLOOKUP(A819,'Bcos e Seg'!$C$1:$AC$262,11,)</f>
        <v>BANCO DO ESTADO DO RIO GRANDE DO SUL SA</v>
      </c>
    </row>
    <row r="820" spans="1:10" x14ac:dyDescent="0.25">
      <c r="A820" s="7">
        <v>2009001583</v>
      </c>
      <c r="B820" s="11" t="s">
        <v>1668</v>
      </c>
      <c r="C820" s="9" t="s">
        <v>1668</v>
      </c>
      <c r="D820" s="7" t="s">
        <v>297</v>
      </c>
      <c r="E820" s="9" t="s">
        <v>204</v>
      </c>
      <c r="F820" s="12">
        <v>353</v>
      </c>
      <c r="G820" t="str">
        <f>VLOOKUP(A820,planos!$C$1:$F$1040,3,)</f>
        <v>ATIVO - EM FUNCIONAMENTO</v>
      </c>
      <c r="H820" t="str">
        <f>VLOOKUP(A820,planos!$C$1:$F$1040,4,)</f>
        <v>LC109</v>
      </c>
      <c r="I820" t="str">
        <f>VLOOKUP(E820,segmentação!$A$1:$M$261,12,)</f>
        <v>S4</v>
      </c>
      <c r="J820" t="str">
        <f>VLOOKUP(A820,'Bcos e Seg'!$C$1:$AC$262,11,)</f>
        <v>BCO HONDA SA</v>
      </c>
    </row>
    <row r="821" spans="1:10" x14ac:dyDescent="0.25">
      <c r="A821" s="7">
        <v>2009001656</v>
      </c>
      <c r="B821" s="11" t="s">
        <v>1669</v>
      </c>
      <c r="C821" s="9" t="s">
        <v>1670</v>
      </c>
      <c r="D821" s="7" t="s">
        <v>297</v>
      </c>
      <c r="E821" s="9" t="s">
        <v>158</v>
      </c>
      <c r="F821" s="10">
        <v>2287</v>
      </c>
      <c r="G821" t="str">
        <f>VLOOKUP(A821,planos!$C$1:$F$1040,3,)</f>
        <v>ATIVO - EM FUNCIONAMENTO</v>
      </c>
      <c r="H821" t="str">
        <f>VLOOKUP(A821,planos!$C$1:$F$1040,4,)</f>
        <v>LC109</v>
      </c>
      <c r="I821" t="str">
        <f>VLOOKUP(E821,segmentação!$A$1:$M$261,12,)</f>
        <v>S2</v>
      </c>
      <c r="J821" t="e">
        <f>VLOOKUP(A821,'Bcos e Seg'!$C$1:$AC$262,11,)</f>
        <v>#N/A</v>
      </c>
    </row>
    <row r="822" spans="1:10" x14ac:dyDescent="0.25">
      <c r="A822" s="7">
        <v>2009001818</v>
      </c>
      <c r="B822" s="11" t="s">
        <v>1671</v>
      </c>
      <c r="C822" s="9" t="s">
        <v>1672</v>
      </c>
      <c r="D822" s="7" t="s">
        <v>352</v>
      </c>
      <c r="E822" s="9" t="s">
        <v>153</v>
      </c>
      <c r="F822" s="12">
        <v>572</v>
      </c>
      <c r="G822" t="str">
        <f>VLOOKUP(A822,planos!$C$1:$F$1040,3,)</f>
        <v>ATIVO - EM FUNCIONAMENTO</v>
      </c>
      <c r="H822" t="str">
        <f>VLOOKUP(A822,planos!$C$1:$F$1040,4,)</f>
        <v>LC109</v>
      </c>
      <c r="I822" t="str">
        <f>VLOOKUP(E822,segmentação!$A$1:$M$261,12,)</f>
        <v>S2</v>
      </c>
      <c r="J822" t="e">
        <f>VLOOKUP(A822,'Bcos e Seg'!$C$1:$AC$262,11,)</f>
        <v>#N/A</v>
      </c>
    </row>
    <row r="823" spans="1:10" x14ac:dyDescent="0.25">
      <c r="A823" s="7">
        <v>2009001974</v>
      </c>
      <c r="B823" s="11" t="s">
        <v>1673</v>
      </c>
      <c r="C823" s="9" t="s">
        <v>1673</v>
      </c>
      <c r="D823" s="7" t="s">
        <v>297</v>
      </c>
      <c r="E823" s="9" t="s">
        <v>172</v>
      </c>
      <c r="F823" s="12">
        <v>69</v>
      </c>
      <c r="G823" t="str">
        <f>VLOOKUP(A823,planos!$C$1:$F$1040,3,)</f>
        <v>ATIVO - EM FUNCIONAMENTO</v>
      </c>
      <c r="H823" t="str">
        <f>VLOOKUP(A823,planos!$C$1:$F$1040,4,)</f>
        <v>LC108/109</v>
      </c>
      <c r="I823" t="str">
        <f>VLOOKUP(E823,segmentação!$A$1:$M$261,12,)</f>
        <v>S1</v>
      </c>
      <c r="J823" t="e">
        <f>VLOOKUP(A823,'Bcos e Seg'!$C$1:$AC$262,11,)</f>
        <v>#N/A</v>
      </c>
    </row>
    <row r="824" spans="1:10" x14ac:dyDescent="0.25">
      <c r="A824" s="7">
        <v>2009002083</v>
      </c>
      <c r="B824" s="11" t="s">
        <v>1674</v>
      </c>
      <c r="C824" s="9" t="s">
        <v>1675</v>
      </c>
      <c r="D824" s="7" t="s">
        <v>297</v>
      </c>
      <c r="E824" s="9" t="s">
        <v>127</v>
      </c>
      <c r="F824" s="12">
        <v>478</v>
      </c>
      <c r="G824" t="str">
        <f>VLOOKUP(A824,planos!$C$1:$F$1040,3,)</f>
        <v>ATIVO - EM FUNCIONAMENTO</v>
      </c>
      <c r="H824" t="str">
        <f>VLOOKUP(A824,planos!$C$1:$F$1040,4,)</f>
        <v>LC109</v>
      </c>
      <c r="I824" t="str">
        <f>VLOOKUP(E824,segmentação!$A$1:$M$261,12,)</f>
        <v>S2</v>
      </c>
      <c r="J824" t="e">
        <f>VLOOKUP(A824,'Bcos e Seg'!$C$1:$AC$262,11,)</f>
        <v>#N/A</v>
      </c>
    </row>
    <row r="825" spans="1:10" x14ac:dyDescent="0.25">
      <c r="A825" s="7">
        <v>2009002156</v>
      </c>
      <c r="B825" s="11" t="s">
        <v>1676</v>
      </c>
      <c r="C825" s="9" t="s">
        <v>1676</v>
      </c>
      <c r="D825" s="7" t="s">
        <v>352</v>
      </c>
      <c r="E825" s="9" t="s">
        <v>32</v>
      </c>
      <c r="F825" s="10">
        <v>9802</v>
      </c>
      <c r="G825" t="str">
        <f>VLOOKUP(A825,planos!$C$1:$F$1040,3,)</f>
        <v>ATIVO - EM FUNCIONAMENTO</v>
      </c>
      <c r="H825" t="str">
        <f>VLOOKUP(A825,planos!$C$1:$F$1040,4,)</f>
        <v>LC109</v>
      </c>
      <c r="I825" t="str">
        <f>VLOOKUP(E825,segmentação!$A$1:$M$261,12,)</f>
        <v>S2</v>
      </c>
      <c r="J825" t="e">
        <f>VLOOKUP(A825,'Bcos e Seg'!$C$1:$AC$262,11,)</f>
        <v>#N/A</v>
      </c>
    </row>
    <row r="826" spans="1:10" x14ac:dyDescent="0.25">
      <c r="A826" s="7">
        <v>2009002229</v>
      </c>
      <c r="B826" s="11" t="s">
        <v>1677</v>
      </c>
      <c r="C826" s="9" t="s">
        <v>1678</v>
      </c>
      <c r="D826" s="7" t="s">
        <v>297</v>
      </c>
      <c r="E826" s="9" t="s">
        <v>32</v>
      </c>
      <c r="F826" s="12">
        <v>759</v>
      </c>
      <c r="G826" t="str">
        <f>VLOOKUP(A826,planos!$C$1:$F$1040,3,)</f>
        <v>ATIVO - EM FUNCIONAMENTO</v>
      </c>
      <c r="H826" t="str">
        <f>VLOOKUP(A826,planos!$C$1:$F$1040,4,)</f>
        <v>LC109</v>
      </c>
      <c r="I826" t="str">
        <f>VLOOKUP(E826,segmentação!$A$1:$M$261,12,)</f>
        <v>S2</v>
      </c>
      <c r="J826" t="e">
        <f>VLOOKUP(A826,'Bcos e Seg'!$C$1:$AC$262,11,)</f>
        <v>#N/A</v>
      </c>
    </row>
    <row r="827" spans="1:10" x14ac:dyDescent="0.25">
      <c r="A827" s="7">
        <v>2009002318</v>
      </c>
      <c r="B827" s="11" t="s">
        <v>1679</v>
      </c>
      <c r="C827" s="9" t="s">
        <v>1680</v>
      </c>
      <c r="D827" s="7" t="s">
        <v>297</v>
      </c>
      <c r="E827" s="9" t="s">
        <v>156</v>
      </c>
      <c r="F827" s="12">
        <v>311</v>
      </c>
      <c r="G827" t="str">
        <f>VLOOKUP(A827,planos!$C$1:$F$1040,3,)</f>
        <v>ATIVO - EM FUNCIONAMENTO</v>
      </c>
      <c r="H827" t="str">
        <f>VLOOKUP(A827,planos!$C$1:$F$1040,4,)</f>
        <v>LC109</v>
      </c>
      <c r="I827" t="str">
        <f>VLOOKUP(E827,segmentação!$A$1:$M$261,12,)</f>
        <v>S2</v>
      </c>
      <c r="J827" t="e">
        <f>VLOOKUP(A827,'Bcos e Seg'!$C$1:$AC$262,11,)</f>
        <v>#N/A</v>
      </c>
    </row>
    <row r="828" spans="1:10" x14ac:dyDescent="0.25">
      <c r="A828" s="7">
        <v>2009002474</v>
      </c>
      <c r="B828" s="11" t="s">
        <v>1681</v>
      </c>
      <c r="C828" s="9" t="s">
        <v>243</v>
      </c>
      <c r="D828" s="7" t="s">
        <v>297</v>
      </c>
      <c r="E828" s="9" t="s">
        <v>243</v>
      </c>
      <c r="F828" s="10">
        <v>3506</v>
      </c>
      <c r="G828" t="str">
        <f>VLOOKUP(A828,planos!$C$1:$F$1040,3,)</f>
        <v>ATIVO - EM FUNCIONAMENTO</v>
      </c>
      <c r="H828" t="str">
        <f>VLOOKUP(A828,planos!$C$1:$F$1040,4,)</f>
        <v>LC109</v>
      </c>
      <c r="I828" t="str">
        <f>VLOOKUP(E828,segmentação!$A$1:$M$261,12,)</f>
        <v>S4</v>
      </c>
      <c r="J828" t="e">
        <f>VLOOKUP(A828,'Bcos e Seg'!$C$1:$AC$262,11,)</f>
        <v>#N/A</v>
      </c>
    </row>
    <row r="829" spans="1:10" x14ac:dyDescent="0.25">
      <c r="A829" s="7">
        <v>2009002547</v>
      </c>
      <c r="B829" s="11" t="s">
        <v>1682</v>
      </c>
      <c r="C829" s="9" t="s">
        <v>1683</v>
      </c>
      <c r="D829" s="7" t="s">
        <v>286</v>
      </c>
      <c r="E829" s="9" t="s">
        <v>135</v>
      </c>
      <c r="F829" s="10">
        <v>3388</v>
      </c>
      <c r="G829" t="str">
        <f>VLOOKUP(A829,planos!$C$1:$F$1040,3,)</f>
        <v>ATIVO - EM EXTINÇÃO</v>
      </c>
      <c r="H829" t="str">
        <f>VLOOKUP(A829,planos!$C$1:$F$1040,4,)</f>
        <v>LC109</v>
      </c>
      <c r="I829" t="str">
        <f>VLOOKUP(E829,segmentação!$A$1:$M$261,12,)</f>
        <v>S1</v>
      </c>
      <c r="J829" t="str">
        <f>VLOOKUP(A829,'Bcos e Seg'!$C$1:$AC$262,11,)</f>
        <v>ITAU SEGUROS S/A</v>
      </c>
    </row>
    <row r="830" spans="1:10" x14ac:dyDescent="0.25">
      <c r="A830" s="7">
        <v>2009002611</v>
      </c>
      <c r="B830" s="11" t="s">
        <v>1684</v>
      </c>
      <c r="C830" s="9" t="s">
        <v>1685</v>
      </c>
      <c r="D830" s="7" t="s">
        <v>352</v>
      </c>
      <c r="E830" s="9" t="s">
        <v>135</v>
      </c>
      <c r="F830" s="10">
        <v>1342</v>
      </c>
      <c r="G830" t="str">
        <f>VLOOKUP(A830,planos!$C$1:$F$1040,3,)</f>
        <v>ATIVO - EM EXTINÇÃO</v>
      </c>
      <c r="H830" t="str">
        <f>VLOOKUP(A830,planos!$C$1:$F$1040,4,)</f>
        <v>LC109</v>
      </c>
      <c r="I830" t="str">
        <f>VLOOKUP(E830,segmentação!$A$1:$M$261,12,)</f>
        <v>S1</v>
      </c>
      <c r="J830" t="str">
        <f>VLOOKUP(A830,'Bcos e Seg'!$C$1:$AC$262,11,)</f>
        <v>ITAU SEGUROS S/A</v>
      </c>
    </row>
    <row r="831" spans="1:10" x14ac:dyDescent="0.25">
      <c r="A831" s="7">
        <v>2009002792</v>
      </c>
      <c r="B831" s="11" t="s">
        <v>1686</v>
      </c>
      <c r="C831" s="9" t="s">
        <v>1687</v>
      </c>
      <c r="D831" s="7" t="s">
        <v>297</v>
      </c>
      <c r="E831" s="9" t="s">
        <v>172</v>
      </c>
      <c r="F831" s="10">
        <v>2016</v>
      </c>
      <c r="G831" t="str">
        <f>VLOOKUP(A831,planos!$C$1:$F$1040,3,)</f>
        <v>ATIVO - EM FUNCIONAMENTO</v>
      </c>
      <c r="H831" t="str">
        <f>VLOOKUP(A831,planos!$C$1:$F$1040,4,)</f>
        <v>LC108/109</v>
      </c>
      <c r="I831" t="str">
        <f>VLOOKUP(E831,segmentação!$A$1:$M$261,12,)</f>
        <v>S1</v>
      </c>
      <c r="J831" t="e">
        <f>VLOOKUP(A831,'Bcos e Seg'!$C$1:$AC$262,11,)</f>
        <v>#N/A</v>
      </c>
    </row>
    <row r="832" spans="1:10" x14ac:dyDescent="0.25">
      <c r="A832" s="7">
        <v>2009002865</v>
      </c>
      <c r="B832" s="11" t="s">
        <v>1688</v>
      </c>
      <c r="C832" s="9" t="s">
        <v>1688</v>
      </c>
      <c r="D832" s="7" t="s">
        <v>297</v>
      </c>
      <c r="E832" s="9" t="s">
        <v>135</v>
      </c>
      <c r="F832" s="10">
        <v>24348</v>
      </c>
      <c r="G832" t="str">
        <f>VLOOKUP(A832,planos!$C$1:$F$1040,3,)</f>
        <v>ATIVO - EM EXTINÇÃO</v>
      </c>
      <c r="H832" t="str">
        <f>VLOOKUP(A832,planos!$C$1:$F$1040,4,)</f>
        <v>LC109</v>
      </c>
      <c r="I832" t="str">
        <f>VLOOKUP(E832,segmentação!$A$1:$M$261,12,)</f>
        <v>S1</v>
      </c>
      <c r="J832" t="str">
        <f>VLOOKUP(A832,'Bcos e Seg'!$C$1:$AC$262,11,)</f>
        <v>ITAU VIDA E PREVIDENCIA S.A.</v>
      </c>
    </row>
    <row r="833" spans="1:10" x14ac:dyDescent="0.25">
      <c r="A833" s="7">
        <v>2009002938</v>
      </c>
      <c r="B833" s="11" t="s">
        <v>1689</v>
      </c>
      <c r="C833" s="9" t="s">
        <v>1690</v>
      </c>
      <c r="D833" s="7" t="s">
        <v>352</v>
      </c>
      <c r="E833" s="9" t="s">
        <v>77</v>
      </c>
      <c r="F833" s="12">
        <v>809</v>
      </c>
      <c r="G833" t="str">
        <f>VLOOKUP(A833,planos!$C$1:$F$1040,3,)</f>
        <v>ATIVO - EM FUNCIONAMENTO</v>
      </c>
      <c r="H833" t="str">
        <f>VLOOKUP(A833,planos!$C$1:$F$1040,4,)</f>
        <v>LC108/109</v>
      </c>
      <c r="I833" t="str">
        <f>VLOOKUP(E833,segmentação!$A$1:$M$261,12,)</f>
        <v>S2</v>
      </c>
      <c r="J833" t="e">
        <f>VLOOKUP(A833,'Bcos e Seg'!$C$1:$AC$262,11,)</f>
        <v>#N/A</v>
      </c>
    </row>
    <row r="834" spans="1:10" x14ac:dyDescent="0.25">
      <c r="A834" s="7">
        <v>2009003047</v>
      </c>
      <c r="B834" s="11" t="s">
        <v>1691</v>
      </c>
      <c r="C834" s="9" t="s">
        <v>1691</v>
      </c>
      <c r="D834" s="7" t="s">
        <v>297</v>
      </c>
      <c r="E834" s="9" t="s">
        <v>172</v>
      </c>
      <c r="F834" s="12">
        <v>98</v>
      </c>
      <c r="G834" t="str">
        <f>VLOOKUP(A834,planos!$C$1:$F$1040,3,)</f>
        <v>ATIVO - EM FUNCIONAMENTO</v>
      </c>
      <c r="H834" t="str">
        <f>VLOOKUP(A834,planos!$C$1:$F$1040,4,)</f>
        <v>LC108/109</v>
      </c>
      <c r="I834" t="str">
        <f>VLOOKUP(E834,segmentação!$A$1:$M$261,12,)</f>
        <v>S1</v>
      </c>
      <c r="J834" t="e">
        <f>VLOOKUP(A834,'Bcos e Seg'!$C$1:$AC$262,11,)</f>
        <v>#N/A</v>
      </c>
    </row>
    <row r="835" spans="1:10" x14ac:dyDescent="0.25">
      <c r="A835" s="7">
        <v>2009003111</v>
      </c>
      <c r="B835" s="11" t="s">
        <v>1692</v>
      </c>
      <c r="C835" s="9" t="s">
        <v>1693</v>
      </c>
      <c r="D835" s="7" t="s">
        <v>352</v>
      </c>
      <c r="E835" s="9" t="s">
        <v>153</v>
      </c>
      <c r="F835" s="12">
        <v>0</v>
      </c>
      <c r="G835" t="e">
        <f>VLOOKUP(A835,planos!$C$1:$F$1040,3,)</f>
        <v>#N/A</v>
      </c>
      <c r="H835" t="e">
        <f>VLOOKUP(A835,planos!$C$1:$F$1040,4,)</f>
        <v>#N/A</v>
      </c>
      <c r="I835" t="str">
        <f>VLOOKUP(E835,segmentação!$A$1:$M$261,12,)</f>
        <v>S2</v>
      </c>
      <c r="J835" t="e">
        <f>VLOOKUP(A835,'Bcos e Seg'!$C$1:$AC$262,11,)</f>
        <v>#N/A</v>
      </c>
    </row>
    <row r="836" spans="1:10" x14ac:dyDescent="0.25">
      <c r="A836" s="7">
        <v>2009003292</v>
      </c>
      <c r="B836" s="11" t="s">
        <v>1694</v>
      </c>
      <c r="C836" s="9" t="s">
        <v>1695</v>
      </c>
      <c r="D836" s="7" t="s">
        <v>352</v>
      </c>
      <c r="E836" s="9" t="s">
        <v>82</v>
      </c>
      <c r="F836" s="12">
        <v>493</v>
      </c>
      <c r="G836" t="str">
        <f>VLOOKUP(A836,planos!$C$1:$F$1040,3,)</f>
        <v>ATIVO - EM FUNCIONAMENTO</v>
      </c>
      <c r="H836" t="str">
        <f>VLOOKUP(A836,planos!$C$1:$F$1040,4,)</f>
        <v>LC109</v>
      </c>
      <c r="I836" t="str">
        <f>VLOOKUP(E836,segmentação!$A$1:$M$261,12,)</f>
        <v>S3</v>
      </c>
      <c r="J836" t="e">
        <f>VLOOKUP(A836,'Bcos e Seg'!$C$1:$AC$262,11,)</f>
        <v>#N/A</v>
      </c>
    </row>
    <row r="837" spans="1:10" x14ac:dyDescent="0.25">
      <c r="A837" s="7">
        <v>2009003365</v>
      </c>
      <c r="B837" s="11" t="s">
        <v>1696</v>
      </c>
      <c r="C837" s="9" t="s">
        <v>1696</v>
      </c>
      <c r="D837" s="7" t="s">
        <v>297</v>
      </c>
      <c r="E837" s="9" t="s">
        <v>214</v>
      </c>
      <c r="F837" s="12">
        <v>374</v>
      </c>
      <c r="G837" t="str">
        <f>VLOOKUP(A837,planos!$C$1:$F$1040,3,)</f>
        <v>ATIVO - EM FUNCIONAMENTO</v>
      </c>
      <c r="H837" t="str">
        <f>VLOOKUP(A837,planos!$C$1:$F$1040,4,)</f>
        <v>LC109</v>
      </c>
      <c r="I837" t="str">
        <f>VLOOKUP(E837,segmentação!$A$1:$M$261,12,)</f>
        <v>S3</v>
      </c>
      <c r="J837" t="e">
        <f>VLOOKUP(A837,'Bcos e Seg'!$C$1:$AC$262,11,)</f>
        <v>#N/A</v>
      </c>
    </row>
    <row r="838" spans="1:10" x14ac:dyDescent="0.25">
      <c r="A838" s="7">
        <v>2009003519</v>
      </c>
      <c r="B838" s="11" t="s">
        <v>1697</v>
      </c>
      <c r="C838" s="9" t="s">
        <v>1698</v>
      </c>
      <c r="D838" s="7" t="s">
        <v>352</v>
      </c>
      <c r="E838" s="9" t="s">
        <v>127</v>
      </c>
      <c r="F838" s="10">
        <v>3192</v>
      </c>
      <c r="G838" t="str">
        <f>VLOOKUP(A838,planos!$C$1:$F$1040,3,)</f>
        <v>ATIVO - EM FUNCIONAMENTO</v>
      </c>
      <c r="H838" t="str">
        <f>VLOOKUP(A838,planos!$C$1:$F$1040,4,)</f>
        <v>LC109</v>
      </c>
      <c r="I838" t="str">
        <f>VLOOKUP(E838,segmentação!$A$1:$M$261,12,)</f>
        <v>S2</v>
      </c>
      <c r="J838" t="e">
        <f>VLOOKUP(A838,'Bcos e Seg'!$C$1:$AC$262,11,)</f>
        <v>#N/A</v>
      </c>
    </row>
    <row r="839" spans="1:10" x14ac:dyDescent="0.25">
      <c r="A839" s="7">
        <v>2009003683</v>
      </c>
      <c r="B839" s="11" t="s">
        <v>1699</v>
      </c>
      <c r="C839" s="9" t="s">
        <v>1699</v>
      </c>
      <c r="D839" s="7" t="s">
        <v>286</v>
      </c>
      <c r="E839" s="9" t="s">
        <v>200</v>
      </c>
      <c r="F839" s="10">
        <v>4692</v>
      </c>
      <c r="G839" t="str">
        <f>VLOOKUP(A839,planos!$C$1:$F$1040,3,)</f>
        <v>ATIVO - EM FUNCIONAMENTO</v>
      </c>
      <c r="H839" t="str">
        <f>VLOOKUP(A839,planos!$C$1:$F$1040,4,)</f>
        <v>LC109</v>
      </c>
      <c r="I839" t="str">
        <f>VLOOKUP(E839,segmentação!$A$1:$M$261,12,)</f>
        <v>S4</v>
      </c>
      <c r="J839" t="e">
        <f>VLOOKUP(A839,'Bcos e Seg'!$C$1:$AC$262,11,)</f>
        <v>#N/A</v>
      </c>
    </row>
    <row r="840" spans="1:10" x14ac:dyDescent="0.25">
      <c r="A840" s="7">
        <v>2009003756</v>
      </c>
      <c r="B840" s="11" t="s">
        <v>1700</v>
      </c>
      <c r="C840" s="9" t="s">
        <v>1701</v>
      </c>
      <c r="D840" s="7" t="s">
        <v>297</v>
      </c>
      <c r="E840" s="9" t="s">
        <v>78</v>
      </c>
      <c r="F840" s="10">
        <v>1606</v>
      </c>
      <c r="G840" t="str">
        <f>VLOOKUP(A840,planos!$C$1:$F$1040,3,)</f>
        <v>ATIVO - EM FUNCIONAMENTO</v>
      </c>
      <c r="H840" t="str">
        <f>VLOOKUP(A840,planos!$C$1:$F$1040,4,)</f>
        <v>LC109</v>
      </c>
      <c r="I840" t="str">
        <f>VLOOKUP(E840,segmentação!$A$1:$M$261,12,)</f>
        <v>S3</v>
      </c>
      <c r="J840" t="e">
        <f>VLOOKUP(A840,'Bcos e Seg'!$C$1:$AC$262,11,)</f>
        <v>#N/A</v>
      </c>
    </row>
    <row r="841" spans="1:10" x14ac:dyDescent="0.25">
      <c r="A841" s="7">
        <v>2009003829</v>
      </c>
      <c r="B841" s="11" t="s">
        <v>1702</v>
      </c>
      <c r="C841" s="9" t="s">
        <v>1703</v>
      </c>
      <c r="D841" s="7" t="s">
        <v>352</v>
      </c>
      <c r="E841" s="9" t="s">
        <v>156</v>
      </c>
      <c r="F841" s="12">
        <v>0</v>
      </c>
      <c r="G841" t="e">
        <f>VLOOKUP(A841,planos!$C$1:$F$1040,3,)</f>
        <v>#N/A</v>
      </c>
      <c r="H841" t="e">
        <f>VLOOKUP(A841,planos!$C$1:$F$1040,4,)</f>
        <v>#N/A</v>
      </c>
      <c r="I841" t="str">
        <f>VLOOKUP(E841,segmentação!$A$1:$M$261,12,)</f>
        <v>S2</v>
      </c>
      <c r="J841" t="e">
        <f>VLOOKUP(A841,'Bcos e Seg'!$C$1:$AC$262,11,)</f>
        <v>#N/A</v>
      </c>
    </row>
    <row r="842" spans="1:10" x14ac:dyDescent="0.25">
      <c r="A842" s="7">
        <v>2010000129</v>
      </c>
      <c r="B842" s="11" t="s">
        <v>1704</v>
      </c>
      <c r="C842" s="9" t="s">
        <v>1705</v>
      </c>
      <c r="D842" s="7" t="s">
        <v>297</v>
      </c>
      <c r="E842" s="9" t="s">
        <v>128</v>
      </c>
      <c r="F842" s="12">
        <v>295</v>
      </c>
      <c r="G842" t="str">
        <f>VLOOKUP(A842,planos!$C$1:$F$1040,3,)</f>
        <v>ATIVO - EM FUNCIONAMENTO</v>
      </c>
      <c r="H842" t="str">
        <f>VLOOKUP(A842,planos!$C$1:$F$1040,4,)</f>
        <v>LC109</v>
      </c>
      <c r="I842" t="str">
        <f>VLOOKUP(E842,segmentação!$A$1:$M$261,12,)</f>
        <v>S2</v>
      </c>
      <c r="J842" t="e">
        <f>VLOOKUP(A842,'Bcos e Seg'!$C$1:$AC$262,11,)</f>
        <v>#N/A</v>
      </c>
    </row>
    <row r="843" spans="1:10" x14ac:dyDescent="0.25">
      <c r="A843" s="7">
        <v>2010000374</v>
      </c>
      <c r="B843" s="11" t="s">
        <v>1706</v>
      </c>
      <c r="C843" s="9" t="s">
        <v>1707</v>
      </c>
      <c r="D843" s="7" t="s">
        <v>352</v>
      </c>
      <c r="E843" s="9" t="s">
        <v>32</v>
      </c>
      <c r="F843" s="12">
        <v>466</v>
      </c>
      <c r="G843" t="str">
        <f>VLOOKUP(A843,planos!$C$1:$F$1040,3,)</f>
        <v>ATIVO - EM FUNCIONAMENTO</v>
      </c>
      <c r="H843" t="str">
        <f>VLOOKUP(A843,planos!$C$1:$F$1040,4,)</f>
        <v>LC109</v>
      </c>
      <c r="I843" t="str">
        <f>VLOOKUP(E843,segmentação!$A$1:$M$261,12,)</f>
        <v>S2</v>
      </c>
      <c r="J843" t="e">
        <f>VLOOKUP(A843,'Bcos e Seg'!$C$1:$AC$262,11,)</f>
        <v>#N/A</v>
      </c>
    </row>
    <row r="844" spans="1:10" x14ac:dyDescent="0.25">
      <c r="A844" s="7">
        <v>2010000447</v>
      </c>
      <c r="B844" s="11" t="s">
        <v>1708</v>
      </c>
      <c r="C844" s="9" t="s">
        <v>1708</v>
      </c>
      <c r="D844" s="7" t="s">
        <v>297</v>
      </c>
      <c r="E844" s="9" t="s">
        <v>172</v>
      </c>
      <c r="F844" s="10">
        <v>2585</v>
      </c>
      <c r="G844" t="str">
        <f>VLOOKUP(A844,planos!$C$1:$F$1040,3,)</f>
        <v>ATIVO - EM FUNCIONAMENTO</v>
      </c>
      <c r="H844" t="str">
        <f>VLOOKUP(A844,planos!$C$1:$F$1040,4,)</f>
        <v>LC108/109</v>
      </c>
      <c r="I844" t="str">
        <f>VLOOKUP(E844,segmentação!$A$1:$M$261,12,)</f>
        <v>S1</v>
      </c>
      <c r="J844" t="e">
        <f>VLOOKUP(A844,'Bcos e Seg'!$C$1:$AC$262,11,)</f>
        <v>#N/A</v>
      </c>
    </row>
    <row r="845" spans="1:10" x14ac:dyDescent="0.25">
      <c r="A845" s="7">
        <v>2010000838</v>
      </c>
      <c r="B845" s="11" t="s">
        <v>1709</v>
      </c>
      <c r="C845" s="9" t="s">
        <v>1710</v>
      </c>
      <c r="D845" s="7" t="s">
        <v>297</v>
      </c>
      <c r="E845" s="9" t="s">
        <v>100</v>
      </c>
      <c r="F845" s="10">
        <v>1696</v>
      </c>
      <c r="G845" t="str">
        <f>VLOOKUP(A845,planos!$C$1:$F$1040,3,)</f>
        <v>ATIVO - EM FUNCIONAMENTO</v>
      </c>
      <c r="H845" t="str">
        <f>VLOOKUP(A845,planos!$C$1:$F$1040,4,)</f>
        <v>LC109</v>
      </c>
      <c r="I845" t="str">
        <f>VLOOKUP(E845,segmentação!$A$1:$M$261,12,)</f>
        <v>S4</v>
      </c>
      <c r="J845" t="e">
        <f>VLOOKUP(A845,'Bcos e Seg'!$C$1:$AC$262,11,)</f>
        <v>#N/A</v>
      </c>
    </row>
    <row r="846" spans="1:10" x14ac:dyDescent="0.25">
      <c r="A846" s="7">
        <v>2010001265</v>
      </c>
      <c r="B846" s="11" t="s">
        <v>1711</v>
      </c>
      <c r="C846" s="9" t="s">
        <v>1218</v>
      </c>
      <c r="D846" s="7" t="s">
        <v>297</v>
      </c>
      <c r="E846" s="9" t="s">
        <v>37</v>
      </c>
      <c r="F846" s="10">
        <v>8514</v>
      </c>
      <c r="G846" t="str">
        <f>VLOOKUP(A846,planos!$C$1:$F$1040,3,)</f>
        <v>ATIVO - EM FUNCIONAMENTO</v>
      </c>
      <c r="H846" t="str">
        <f>VLOOKUP(A846,planos!$C$1:$F$1040,4,)</f>
        <v>LC109</v>
      </c>
      <c r="I846" t="str">
        <f>VLOOKUP(E846,segmentação!$A$1:$M$261,12,)</f>
        <v>S2</v>
      </c>
      <c r="J846" t="e">
        <f>VLOOKUP(A846,'Bcos e Seg'!$C$1:$AC$262,11,)</f>
        <v>#N/A</v>
      </c>
    </row>
    <row r="847" spans="1:10" x14ac:dyDescent="0.25">
      <c r="A847" s="7">
        <v>2010001338</v>
      </c>
      <c r="B847" s="11" t="s">
        <v>1712</v>
      </c>
      <c r="C847" s="9" t="s">
        <v>1713</v>
      </c>
      <c r="D847" s="7" t="s">
        <v>352</v>
      </c>
      <c r="E847" s="9" t="s">
        <v>158</v>
      </c>
      <c r="F847" s="12">
        <v>179</v>
      </c>
      <c r="G847" t="str">
        <f>VLOOKUP(A847,planos!$C$1:$F$1040,3,)</f>
        <v>ATIVO - EM FUNCIONAMENTO</v>
      </c>
      <c r="H847" t="str">
        <f>VLOOKUP(A847,planos!$C$1:$F$1040,4,)</f>
        <v>LC109</v>
      </c>
      <c r="I847" t="str">
        <f>VLOOKUP(E847,segmentação!$A$1:$M$261,12,)</f>
        <v>S2</v>
      </c>
      <c r="J847" t="e">
        <f>VLOOKUP(A847,'Bcos e Seg'!$C$1:$AC$262,11,)</f>
        <v>#N/A</v>
      </c>
    </row>
    <row r="848" spans="1:10" x14ac:dyDescent="0.25">
      <c r="A848" s="7">
        <v>2010001419</v>
      </c>
      <c r="B848" s="11" t="s">
        <v>1714</v>
      </c>
      <c r="C848" s="9" t="s">
        <v>1715</v>
      </c>
      <c r="D848" s="7" t="s">
        <v>352</v>
      </c>
      <c r="E848" s="9" t="s">
        <v>43</v>
      </c>
      <c r="F848" s="10">
        <v>15820</v>
      </c>
      <c r="G848" t="str">
        <f>VLOOKUP(A848,planos!$C$1:$F$1040,3,)</f>
        <v>ATIVO - EM FUNCIONAMENTO</v>
      </c>
      <c r="H848" t="str">
        <f>VLOOKUP(A848,planos!$C$1:$F$1040,4,)</f>
        <v>LC108/109</v>
      </c>
      <c r="I848" t="str">
        <f>VLOOKUP(E848,segmentação!$A$1:$M$261,12,)</f>
        <v>S2</v>
      </c>
      <c r="J848" t="str">
        <f>VLOOKUP(A848,'Bcos e Seg'!$C$1:$AC$262,11,)</f>
        <v>BANCO DO NORDESTE DO BRASIL SA</v>
      </c>
    </row>
    <row r="849" spans="1:10" x14ac:dyDescent="0.25">
      <c r="A849" s="7">
        <v>2010001583</v>
      </c>
      <c r="B849" s="11" t="s">
        <v>1716</v>
      </c>
      <c r="C849" s="9" t="s">
        <v>1717</v>
      </c>
      <c r="D849" s="7" t="s">
        <v>297</v>
      </c>
      <c r="E849" s="9" t="s">
        <v>172</v>
      </c>
      <c r="F849" s="10">
        <v>1167</v>
      </c>
      <c r="G849" t="str">
        <f>VLOOKUP(A849,planos!$C$1:$F$1040,3,)</f>
        <v>ATIVO - EM FUNCIONAMENTO</v>
      </c>
      <c r="H849" t="str">
        <f>VLOOKUP(A849,planos!$C$1:$F$1040,4,)</f>
        <v>LC108/109</v>
      </c>
      <c r="I849" t="str">
        <f>VLOOKUP(E849,segmentação!$A$1:$M$261,12,)</f>
        <v>S1</v>
      </c>
      <c r="J849" t="e">
        <f>VLOOKUP(A849,'Bcos e Seg'!$C$1:$AC$262,11,)</f>
        <v>#N/A</v>
      </c>
    </row>
    <row r="850" spans="1:10" x14ac:dyDescent="0.25">
      <c r="A850" s="7">
        <v>2010001656</v>
      </c>
      <c r="B850" s="11" t="s">
        <v>1718</v>
      </c>
      <c r="C850" s="9" t="s">
        <v>1718</v>
      </c>
      <c r="D850" s="7" t="s">
        <v>297</v>
      </c>
      <c r="E850" s="9" t="s">
        <v>158</v>
      </c>
      <c r="F850" s="10">
        <v>2351</v>
      </c>
      <c r="G850" t="str">
        <f>VLOOKUP(A850,planos!$C$1:$F$1040,3,)</f>
        <v>ATIVO - EM FUNCIONAMENTO</v>
      </c>
      <c r="H850" t="str">
        <f>VLOOKUP(A850,planos!$C$1:$F$1040,4,)</f>
        <v>LC109</v>
      </c>
      <c r="I850" t="str">
        <f>VLOOKUP(E850,segmentação!$A$1:$M$261,12,)</f>
        <v>S2</v>
      </c>
      <c r="J850" t="e">
        <f>VLOOKUP(A850,'Bcos e Seg'!$C$1:$AC$262,11,)</f>
        <v>#N/A</v>
      </c>
    </row>
    <row r="851" spans="1:10" x14ac:dyDescent="0.25">
      <c r="A851" s="7">
        <v>2010001729</v>
      </c>
      <c r="B851" s="11" t="s">
        <v>1719</v>
      </c>
      <c r="C851" s="9" t="s">
        <v>1720</v>
      </c>
      <c r="D851" s="7" t="s">
        <v>297</v>
      </c>
      <c r="E851" s="9" t="s">
        <v>153</v>
      </c>
      <c r="F851" s="12">
        <v>292</v>
      </c>
      <c r="G851" t="str">
        <f>VLOOKUP(A851,planos!$C$1:$F$1040,3,)</f>
        <v>ATIVO - EM FUNCIONAMENTO</v>
      </c>
      <c r="H851" t="str">
        <f>VLOOKUP(A851,planos!$C$1:$F$1040,4,)</f>
        <v>LC109</v>
      </c>
      <c r="I851" t="str">
        <f>VLOOKUP(E851,segmentação!$A$1:$M$261,12,)</f>
        <v>S2</v>
      </c>
      <c r="J851" t="e">
        <f>VLOOKUP(A851,'Bcos e Seg'!$C$1:$AC$262,11,)</f>
        <v>#N/A</v>
      </c>
    </row>
    <row r="852" spans="1:10" x14ac:dyDescent="0.25">
      <c r="A852" s="7">
        <v>2010001818</v>
      </c>
      <c r="B852" s="11" t="s">
        <v>1721</v>
      </c>
      <c r="C852" s="9" t="s">
        <v>1722</v>
      </c>
      <c r="D852" s="7" t="s">
        <v>297</v>
      </c>
      <c r="E852" s="9" t="s">
        <v>129</v>
      </c>
      <c r="F852" s="12">
        <v>18</v>
      </c>
      <c r="G852" t="str">
        <f>VLOOKUP(A852,planos!$C$1:$F$1040,3,)</f>
        <v>ATIVO - EM FUNCIONAMENTO</v>
      </c>
      <c r="H852" t="str">
        <f>VLOOKUP(A852,planos!$C$1:$F$1040,4,)</f>
        <v>LC109</v>
      </c>
      <c r="I852" t="str">
        <f>VLOOKUP(E852,segmentação!$A$1:$M$261,12,)</f>
        <v>S3</v>
      </c>
      <c r="J852" t="e">
        <f>VLOOKUP(A852,'Bcos e Seg'!$C$1:$AC$262,11,)</f>
        <v>#N/A</v>
      </c>
    </row>
    <row r="853" spans="1:10" x14ac:dyDescent="0.25">
      <c r="A853" s="7">
        <v>2010001974</v>
      </c>
      <c r="B853" s="11" t="s">
        <v>1723</v>
      </c>
      <c r="C853" s="9" t="s">
        <v>1724</v>
      </c>
      <c r="D853" s="7" t="s">
        <v>297</v>
      </c>
      <c r="E853" s="9" t="s">
        <v>23</v>
      </c>
      <c r="F853" s="12">
        <v>402</v>
      </c>
      <c r="G853" t="str">
        <f>VLOOKUP(A853,planos!$C$1:$F$1040,3,)</f>
        <v>ATIVO - EM FUNCIONAMENTO</v>
      </c>
      <c r="H853" t="str">
        <f>VLOOKUP(A853,planos!$C$1:$F$1040,4,)</f>
        <v>LC109</v>
      </c>
      <c r="I853" t="str">
        <f>VLOOKUP(E853,segmentação!$A$1:$M$261,12,)</f>
        <v>S4</v>
      </c>
      <c r="J853" t="e">
        <f>VLOOKUP(A853,'Bcos e Seg'!$C$1:$AC$262,11,)</f>
        <v>#N/A</v>
      </c>
    </row>
    <row r="854" spans="1:10" x14ac:dyDescent="0.25">
      <c r="A854" s="7">
        <v>2010002083</v>
      </c>
      <c r="B854" s="11" t="s">
        <v>543</v>
      </c>
      <c r="C854" s="9" t="s">
        <v>543</v>
      </c>
      <c r="D854" s="7" t="s">
        <v>297</v>
      </c>
      <c r="E854" s="9" t="s">
        <v>189</v>
      </c>
      <c r="F854" s="10">
        <v>8415</v>
      </c>
      <c r="G854" t="str">
        <f>VLOOKUP(A854,planos!$C$1:$F$1040,3,)</f>
        <v>ATIVO - EM FUNCIONAMENTO</v>
      </c>
      <c r="H854" t="str">
        <f>VLOOKUP(A854,planos!$C$1:$F$1040,4,)</f>
        <v>LC109</v>
      </c>
      <c r="I854" t="str">
        <f>VLOOKUP(E854,segmentação!$A$1:$M$261,12,)</f>
        <v>S4</v>
      </c>
      <c r="J854" t="e">
        <f>VLOOKUP(A854,'Bcos e Seg'!$C$1:$AC$262,11,)</f>
        <v>#N/A</v>
      </c>
    </row>
    <row r="855" spans="1:10" x14ac:dyDescent="0.25">
      <c r="A855" s="7">
        <v>2010002156</v>
      </c>
      <c r="B855" s="11" t="s">
        <v>1725</v>
      </c>
      <c r="C855" s="9" t="s">
        <v>1726</v>
      </c>
      <c r="D855" s="7" t="s">
        <v>297</v>
      </c>
      <c r="E855" s="9" t="s">
        <v>237</v>
      </c>
      <c r="F855" s="10">
        <v>25026</v>
      </c>
      <c r="G855" t="str">
        <f>VLOOKUP(A855,planos!$C$1:$F$1040,3,)</f>
        <v>ATIVO - EM FUNCIONAMENTO</v>
      </c>
      <c r="H855" t="str">
        <f>VLOOKUP(A855,planos!$C$1:$F$1040,4,)</f>
        <v>LC108/109</v>
      </c>
      <c r="I855" t="str">
        <f>VLOOKUP(E855,segmentação!$A$1:$M$261,12,)</f>
        <v>S2</v>
      </c>
      <c r="J855" t="e">
        <f>VLOOKUP(A855,'Bcos e Seg'!$C$1:$AC$262,11,)</f>
        <v>#N/A</v>
      </c>
    </row>
    <row r="856" spans="1:10" x14ac:dyDescent="0.25">
      <c r="A856" s="7">
        <v>2010002229</v>
      </c>
      <c r="B856" s="11" t="s">
        <v>1727</v>
      </c>
      <c r="C856" s="9" t="s">
        <v>1728</v>
      </c>
      <c r="D856" s="7" t="s">
        <v>297</v>
      </c>
      <c r="E856" s="9" t="s">
        <v>109</v>
      </c>
      <c r="F856" s="10">
        <v>10904</v>
      </c>
      <c r="G856" t="str">
        <f>VLOOKUP(A856,planos!$C$1:$F$1040,3,)</f>
        <v>ATIVO - EM FUNCIONAMENTO</v>
      </c>
      <c r="H856" t="str">
        <f>VLOOKUP(A856,planos!$C$1:$F$1040,4,)</f>
        <v>LC108/109</v>
      </c>
      <c r="I856" t="str">
        <f>VLOOKUP(E856,segmentação!$A$1:$M$261,12,)</f>
        <v>S2</v>
      </c>
      <c r="J856" t="e">
        <f>VLOOKUP(A856,'Bcos e Seg'!$C$1:$AC$262,11,)</f>
        <v>#N/A</v>
      </c>
    </row>
    <row r="857" spans="1:10" x14ac:dyDescent="0.25">
      <c r="A857" s="7">
        <v>2010002318</v>
      </c>
      <c r="B857" s="11" t="s">
        <v>1729</v>
      </c>
      <c r="C857" s="9" t="s">
        <v>1730</v>
      </c>
      <c r="D857" s="7" t="s">
        <v>297</v>
      </c>
      <c r="E857" s="9" t="s">
        <v>255</v>
      </c>
      <c r="F857" s="12">
        <v>270</v>
      </c>
      <c r="G857" t="str">
        <f>VLOOKUP(A857,planos!$C$1:$F$1040,3,)</f>
        <v>ATIVO - EM FUNCIONAMENTO</v>
      </c>
      <c r="H857" t="str">
        <f>VLOOKUP(A857,planos!$C$1:$F$1040,4,)</f>
        <v>LC109</v>
      </c>
      <c r="I857" t="str">
        <f>VLOOKUP(E857,segmentação!$A$1:$M$261,12,)</f>
        <v>S4</v>
      </c>
      <c r="J857" t="e">
        <f>VLOOKUP(A857,'Bcos e Seg'!$C$1:$AC$262,11,)</f>
        <v>#N/A</v>
      </c>
    </row>
    <row r="858" spans="1:10" x14ac:dyDescent="0.25">
      <c r="A858" s="7">
        <v>2010002474</v>
      </c>
      <c r="B858" s="11" t="s">
        <v>1731</v>
      </c>
      <c r="C858" s="9" t="s">
        <v>1731</v>
      </c>
      <c r="D858" s="7" t="s">
        <v>286</v>
      </c>
      <c r="E858" s="9" t="s">
        <v>109</v>
      </c>
      <c r="F858" s="10">
        <v>4079</v>
      </c>
      <c r="G858" t="str">
        <f>VLOOKUP(A858,planos!$C$1:$F$1040,3,)</f>
        <v>ATIVO - EM EXTINÇÃO</v>
      </c>
      <c r="H858" t="str">
        <f>VLOOKUP(A858,planos!$C$1:$F$1040,4,)</f>
        <v>LC108/109</v>
      </c>
      <c r="I858" t="str">
        <f>VLOOKUP(E858,segmentação!$A$1:$M$261,12,)</f>
        <v>S2</v>
      </c>
      <c r="J858" t="e">
        <f>VLOOKUP(A858,'Bcos e Seg'!$C$1:$AC$262,11,)</f>
        <v>#N/A</v>
      </c>
    </row>
    <row r="859" spans="1:10" x14ac:dyDescent="0.25">
      <c r="A859" s="7">
        <v>2010002547</v>
      </c>
      <c r="B859" s="11" t="s">
        <v>1732</v>
      </c>
      <c r="C859" s="9" t="s">
        <v>1732</v>
      </c>
      <c r="D859" s="7" t="s">
        <v>297</v>
      </c>
      <c r="E859" s="9" t="s">
        <v>172</v>
      </c>
      <c r="F859" s="10">
        <v>13536</v>
      </c>
      <c r="G859" t="str">
        <f>VLOOKUP(A859,planos!$C$1:$F$1040,3,)</f>
        <v>ATIVO - EM FUNCIONAMENTO</v>
      </c>
      <c r="H859" t="str">
        <f>VLOOKUP(A859,planos!$C$1:$F$1040,4,)</f>
        <v>LC108/109</v>
      </c>
      <c r="I859" t="str">
        <f>VLOOKUP(E859,segmentação!$A$1:$M$261,12,)</f>
        <v>S1</v>
      </c>
      <c r="J859" t="e">
        <f>VLOOKUP(A859,'Bcos e Seg'!$C$1:$AC$262,11,)</f>
        <v>#N/A</v>
      </c>
    </row>
    <row r="860" spans="1:10" x14ac:dyDescent="0.25">
      <c r="A860" s="7">
        <v>2010002792</v>
      </c>
      <c r="B860" s="11" t="s">
        <v>1733</v>
      </c>
      <c r="C860" s="9" t="s">
        <v>1733</v>
      </c>
      <c r="D860" s="7" t="s">
        <v>297</v>
      </c>
      <c r="E860" s="9" t="s">
        <v>128</v>
      </c>
      <c r="F860" s="12">
        <v>848</v>
      </c>
      <c r="G860" t="str">
        <f>VLOOKUP(A860,planos!$C$1:$F$1040,3,)</f>
        <v>ATIVO - EM FUNCIONAMENTO</v>
      </c>
      <c r="H860" t="str">
        <f>VLOOKUP(A860,planos!$C$1:$F$1040,4,)</f>
        <v>LC109</v>
      </c>
      <c r="I860" t="str">
        <f>VLOOKUP(E860,segmentação!$A$1:$M$261,12,)</f>
        <v>S2</v>
      </c>
      <c r="J860" t="e">
        <f>VLOOKUP(A860,'Bcos e Seg'!$C$1:$AC$262,11,)</f>
        <v>#N/A</v>
      </c>
    </row>
    <row r="861" spans="1:10" x14ac:dyDescent="0.25">
      <c r="A861" s="7">
        <v>2010002938</v>
      </c>
      <c r="B861" s="11" t="s">
        <v>1734</v>
      </c>
      <c r="C861" s="9" t="s">
        <v>1735</v>
      </c>
      <c r="D861" s="7" t="s">
        <v>297</v>
      </c>
      <c r="E861" s="9" t="s">
        <v>153</v>
      </c>
      <c r="F861" s="12">
        <v>240</v>
      </c>
      <c r="G861" t="str">
        <f>VLOOKUP(A861,planos!$C$1:$F$1040,3,)</f>
        <v>ATIVO - EM FUNCIONAMENTO</v>
      </c>
      <c r="H861" t="str">
        <f>VLOOKUP(A861,planos!$C$1:$F$1040,4,)</f>
        <v>LC109</v>
      </c>
      <c r="I861" t="str">
        <f>VLOOKUP(E861,segmentação!$A$1:$M$261,12,)</f>
        <v>S2</v>
      </c>
      <c r="J861" t="e">
        <f>VLOOKUP(A861,'Bcos e Seg'!$C$1:$AC$262,11,)</f>
        <v>#N/A</v>
      </c>
    </row>
    <row r="862" spans="1:10" x14ac:dyDescent="0.25">
      <c r="A862" s="7">
        <v>2010003047</v>
      </c>
      <c r="B862" s="11" t="s">
        <v>1736</v>
      </c>
      <c r="C862" s="9" t="s">
        <v>1737</v>
      </c>
      <c r="D862" s="7" t="s">
        <v>297</v>
      </c>
      <c r="E862" s="9" t="s">
        <v>32</v>
      </c>
      <c r="F862" s="12">
        <v>317</v>
      </c>
      <c r="G862" t="str">
        <f>VLOOKUP(A862,planos!$C$1:$F$1040,3,)</f>
        <v>ATIVO - EM FUNCIONAMENTO</v>
      </c>
      <c r="H862" t="str">
        <f>VLOOKUP(A862,planos!$C$1:$F$1040,4,)</f>
        <v>LC109</v>
      </c>
      <c r="I862" t="str">
        <f>VLOOKUP(E862,segmentação!$A$1:$M$261,12,)</f>
        <v>S2</v>
      </c>
      <c r="J862" t="e">
        <f>VLOOKUP(A862,'Bcos e Seg'!$C$1:$AC$262,11,)</f>
        <v>#N/A</v>
      </c>
    </row>
    <row r="863" spans="1:10" x14ac:dyDescent="0.25">
      <c r="A863" s="7">
        <v>2010003111</v>
      </c>
      <c r="B863" s="11" t="s">
        <v>1738</v>
      </c>
      <c r="C863" s="9" t="s">
        <v>1739</v>
      </c>
      <c r="D863" s="7" t="s">
        <v>297</v>
      </c>
      <c r="E863" s="9" t="s">
        <v>153</v>
      </c>
      <c r="F863" s="10">
        <v>1485</v>
      </c>
      <c r="G863" t="str">
        <f>VLOOKUP(A863,planos!$C$1:$F$1040,3,)</f>
        <v>ATIVO - EM FUNCIONAMENTO</v>
      </c>
      <c r="H863" t="str">
        <f>VLOOKUP(A863,planos!$C$1:$F$1040,4,)</f>
        <v>LC109</v>
      </c>
      <c r="I863" t="str">
        <f>VLOOKUP(E863,segmentação!$A$1:$M$261,12,)</f>
        <v>S2</v>
      </c>
      <c r="J863" t="e">
        <f>VLOOKUP(A863,'Bcos e Seg'!$C$1:$AC$262,11,)</f>
        <v>#N/A</v>
      </c>
    </row>
    <row r="864" spans="1:10" x14ac:dyDescent="0.25">
      <c r="A864" s="7">
        <v>2010003292</v>
      </c>
      <c r="B864" s="11" t="s">
        <v>1740</v>
      </c>
      <c r="C864" s="9" t="s">
        <v>1741</v>
      </c>
      <c r="D864" s="7" t="s">
        <v>352</v>
      </c>
      <c r="E864" s="9" t="s">
        <v>32</v>
      </c>
      <c r="F864" s="12">
        <v>900</v>
      </c>
      <c r="G864" t="str">
        <f>VLOOKUP(A864,planos!$C$1:$F$1040,3,)</f>
        <v>ATIVO - EM EXTINÇÃO</v>
      </c>
      <c r="H864" t="str">
        <f>VLOOKUP(A864,planos!$C$1:$F$1040,4,)</f>
        <v>LC109</v>
      </c>
      <c r="I864" t="str">
        <f>VLOOKUP(E864,segmentação!$A$1:$M$261,12,)</f>
        <v>S2</v>
      </c>
      <c r="J864" t="str">
        <f>VLOOKUP(A864,'Bcos e Seg'!$C$1:$AC$262,11,)</f>
        <v>BANCO DA AMAZONIA SA</v>
      </c>
    </row>
    <row r="865" spans="1:10" x14ac:dyDescent="0.25">
      <c r="A865" s="7">
        <v>2010003365</v>
      </c>
      <c r="B865" s="11" t="s">
        <v>1742</v>
      </c>
      <c r="C865" s="9" t="s">
        <v>1743</v>
      </c>
      <c r="D865" s="7" t="s">
        <v>286</v>
      </c>
      <c r="E865" s="9" t="s">
        <v>32</v>
      </c>
      <c r="F865" s="10">
        <v>1226</v>
      </c>
      <c r="G865" t="str">
        <f>VLOOKUP(A865,planos!$C$1:$F$1040,3,)</f>
        <v>ATIVO - EM EXTINÇÃO</v>
      </c>
      <c r="H865" t="str">
        <f>VLOOKUP(A865,planos!$C$1:$F$1040,4,)</f>
        <v>LC109</v>
      </c>
      <c r="I865" t="str">
        <f>VLOOKUP(E865,segmentação!$A$1:$M$261,12,)</f>
        <v>S2</v>
      </c>
      <c r="J865" t="str">
        <f>VLOOKUP(A865,'Bcos e Seg'!$C$1:$AC$262,11,)</f>
        <v>BANCO DA AMAZONIA SA</v>
      </c>
    </row>
    <row r="866" spans="1:10" x14ac:dyDescent="0.25">
      <c r="A866" s="7">
        <v>2010003438</v>
      </c>
      <c r="B866" s="11" t="s">
        <v>1744</v>
      </c>
      <c r="C866" s="9" t="s">
        <v>1745</v>
      </c>
      <c r="D866" s="7" t="s">
        <v>352</v>
      </c>
      <c r="E866" s="9" t="s">
        <v>32</v>
      </c>
      <c r="F866" s="10">
        <v>3243</v>
      </c>
      <c r="G866" t="str">
        <f>VLOOKUP(A866,planos!$C$1:$F$1040,3,)</f>
        <v>ATIVO - EM FUNCIONAMENTO</v>
      </c>
      <c r="H866" t="str">
        <f>VLOOKUP(A866,planos!$C$1:$F$1040,4,)</f>
        <v>LC109</v>
      </c>
      <c r="I866" t="str">
        <f>VLOOKUP(E866,segmentação!$A$1:$M$261,12,)</f>
        <v>S2</v>
      </c>
      <c r="J866" t="str">
        <f>VLOOKUP(A866,'Bcos e Seg'!$C$1:$AC$262,11,)</f>
        <v>BANCO DA AMAZONIA SA</v>
      </c>
    </row>
    <row r="867" spans="1:10" x14ac:dyDescent="0.25">
      <c r="A867" s="7">
        <v>2010003683</v>
      </c>
      <c r="B867" s="11" t="s">
        <v>1746</v>
      </c>
      <c r="C867" s="9" t="s">
        <v>1747</v>
      </c>
      <c r="D867" s="7" t="s">
        <v>352</v>
      </c>
      <c r="E867" s="9" t="s">
        <v>60</v>
      </c>
      <c r="F867" s="10">
        <v>2121</v>
      </c>
      <c r="G867" t="str">
        <f>VLOOKUP(A867,planos!$C$1:$F$1040,3,)</f>
        <v>ATIVO - EM FUNCIONAMENTO</v>
      </c>
      <c r="H867" t="str">
        <f>VLOOKUP(A867,planos!$C$1:$F$1040,4,)</f>
        <v>LC108/109</v>
      </c>
      <c r="I867" t="str">
        <f>VLOOKUP(E867,segmentação!$A$1:$M$261,12,)</f>
        <v>S4</v>
      </c>
      <c r="J867" t="e">
        <f>VLOOKUP(A867,'Bcos e Seg'!$C$1:$AC$262,11,)</f>
        <v>#N/A</v>
      </c>
    </row>
    <row r="868" spans="1:10" x14ac:dyDescent="0.25">
      <c r="A868" s="7">
        <v>2010003756</v>
      </c>
      <c r="B868" s="11" t="s">
        <v>376</v>
      </c>
      <c r="C868" s="9" t="s">
        <v>414</v>
      </c>
      <c r="D868" s="7" t="s">
        <v>297</v>
      </c>
      <c r="E868" s="9" t="s">
        <v>262</v>
      </c>
      <c r="F868" s="10">
        <v>12184</v>
      </c>
      <c r="G868" t="str">
        <f>VLOOKUP(A868,planos!$C$1:$F$1040,3,)</f>
        <v>ATIVO - EM FUNCIONAMENTO</v>
      </c>
      <c r="H868" t="str">
        <f>VLOOKUP(A868,planos!$C$1:$F$1040,4,)</f>
        <v>LC109</v>
      </c>
      <c r="I868" t="str">
        <f>VLOOKUP(E868,segmentação!$A$1:$M$261,12,)</f>
        <v>S4</v>
      </c>
      <c r="J868" t="str">
        <f>VLOOKUP(A868,'Bcos e Seg'!$C$1:$AC$262,11,)</f>
        <v>TOYOTA LEASING BRASIL SA ARREND MERCANTIL</v>
      </c>
    </row>
    <row r="869" spans="1:10" x14ac:dyDescent="0.25">
      <c r="A869" s="7">
        <v>2010003829</v>
      </c>
      <c r="B869" s="11" t="s">
        <v>1748</v>
      </c>
      <c r="C869" s="9" t="s">
        <v>1749</v>
      </c>
      <c r="D869" s="7" t="s">
        <v>297</v>
      </c>
      <c r="E869" s="9" t="s">
        <v>153</v>
      </c>
      <c r="F869" s="12">
        <v>674</v>
      </c>
      <c r="G869" t="str">
        <f>VLOOKUP(A869,planos!$C$1:$F$1040,3,)</f>
        <v>ATIVO - EM FUNCIONAMENTO</v>
      </c>
      <c r="H869" t="str">
        <f>VLOOKUP(A869,planos!$C$1:$F$1040,4,)</f>
        <v>LC109</v>
      </c>
      <c r="I869" t="str">
        <f>VLOOKUP(E869,segmentação!$A$1:$M$261,12,)</f>
        <v>S2</v>
      </c>
      <c r="J869" t="e">
        <f>VLOOKUP(A869,'Bcos e Seg'!$C$1:$AC$262,11,)</f>
        <v>#N/A</v>
      </c>
    </row>
    <row r="870" spans="1:10" x14ac:dyDescent="0.25">
      <c r="A870" s="7">
        <v>2010004019</v>
      </c>
      <c r="B870" s="11" t="s">
        <v>1750</v>
      </c>
      <c r="C870" s="9" t="s">
        <v>1750</v>
      </c>
      <c r="D870" s="7" t="s">
        <v>297</v>
      </c>
      <c r="E870" s="9" t="s">
        <v>172</v>
      </c>
      <c r="F870" s="12">
        <v>335</v>
      </c>
      <c r="G870" t="str">
        <f>VLOOKUP(A870,planos!$C$1:$F$1040,3,)</f>
        <v>ATIVO - EM FUNCIONAMENTO</v>
      </c>
      <c r="H870" t="str">
        <f>VLOOKUP(A870,planos!$C$1:$F$1040,4,)</f>
        <v>LC108/109</v>
      </c>
      <c r="I870" t="str">
        <f>VLOOKUP(E870,segmentação!$A$1:$M$261,12,)</f>
        <v>S1</v>
      </c>
      <c r="J870" t="e">
        <f>VLOOKUP(A870,'Bcos e Seg'!$C$1:$AC$262,11,)</f>
        <v>#N/A</v>
      </c>
    </row>
    <row r="871" spans="1:10" x14ac:dyDescent="0.25">
      <c r="A871" s="7">
        <v>2010004183</v>
      </c>
      <c r="B871" s="11" t="s">
        <v>1751</v>
      </c>
      <c r="C871" s="9" t="s">
        <v>1752</v>
      </c>
      <c r="D871" s="7" t="s">
        <v>297</v>
      </c>
      <c r="E871" s="9" t="s">
        <v>151</v>
      </c>
      <c r="F871" s="12">
        <v>312</v>
      </c>
      <c r="G871" t="str">
        <f>VLOOKUP(A871,planos!$C$1:$F$1040,3,)</f>
        <v>ATIVO - EM FUNCIONAMENTO</v>
      </c>
      <c r="H871" t="str">
        <f>VLOOKUP(A871,planos!$C$1:$F$1040,4,)</f>
        <v>LC109</v>
      </c>
      <c r="I871" t="str">
        <f>VLOOKUP(E871,segmentação!$A$1:$M$261,12,)</f>
        <v>S4</v>
      </c>
      <c r="J871" t="e">
        <f>VLOOKUP(A871,'Bcos e Seg'!$C$1:$AC$262,11,)</f>
        <v>#N/A</v>
      </c>
    </row>
    <row r="872" spans="1:10" x14ac:dyDescent="0.25">
      <c r="A872" s="7">
        <v>2010004256</v>
      </c>
      <c r="B872" s="11" t="s">
        <v>1753</v>
      </c>
      <c r="C872" s="9" t="s">
        <v>1754</v>
      </c>
      <c r="D872" s="7" t="s">
        <v>297</v>
      </c>
      <c r="E872" s="9" t="s">
        <v>87</v>
      </c>
      <c r="F872" s="10">
        <v>16485</v>
      </c>
      <c r="G872" t="str">
        <f>VLOOKUP(A872,planos!$C$1:$F$1040,3,)</f>
        <v>ATIVO - EM FUNCIONAMENTO</v>
      </c>
      <c r="H872" t="str">
        <f>VLOOKUP(A872,planos!$C$1:$F$1040,4,)</f>
        <v>LC109</v>
      </c>
      <c r="I872" t="str">
        <f>VLOOKUP(E872,segmentação!$A$1:$M$261,12,)</f>
        <v>S2</v>
      </c>
      <c r="J872" t="e">
        <f>VLOOKUP(A872,'Bcos e Seg'!$C$1:$AC$262,11,)</f>
        <v>#N/A</v>
      </c>
    </row>
    <row r="873" spans="1:10" x14ac:dyDescent="0.25">
      <c r="A873" s="7">
        <v>2010004329</v>
      </c>
      <c r="B873" s="11" t="s">
        <v>307</v>
      </c>
      <c r="C873" s="9" t="s">
        <v>307</v>
      </c>
      <c r="D873" s="7" t="s">
        <v>297</v>
      </c>
      <c r="E873" s="9" t="s">
        <v>159</v>
      </c>
      <c r="F873" s="12">
        <v>446</v>
      </c>
      <c r="G873" t="str">
        <f>VLOOKUP(A873,planos!$C$1:$F$1040,3,)</f>
        <v>ATIVO - EM FUNCIONAMENTO</v>
      </c>
      <c r="H873" t="str">
        <f>VLOOKUP(A873,planos!$C$1:$F$1040,4,)</f>
        <v>LC109</v>
      </c>
      <c r="I873" t="str">
        <f>VLOOKUP(E873,segmentação!$A$1:$M$261,12,)</f>
        <v>S4</v>
      </c>
      <c r="J873" t="e">
        <f>VLOOKUP(A873,'Bcos e Seg'!$C$1:$AC$262,11,)</f>
        <v>#N/A</v>
      </c>
    </row>
    <row r="874" spans="1:10" x14ac:dyDescent="0.25">
      <c r="A874" s="7">
        <v>2010004418</v>
      </c>
      <c r="B874" s="11" t="s">
        <v>1755</v>
      </c>
      <c r="C874" s="9" t="s">
        <v>1756</v>
      </c>
      <c r="D874" s="7" t="s">
        <v>297</v>
      </c>
      <c r="E874" s="9" t="s">
        <v>135</v>
      </c>
      <c r="F874" s="12">
        <v>887</v>
      </c>
      <c r="G874" t="str">
        <f>VLOOKUP(A874,planos!$C$1:$F$1040,3,)</f>
        <v>ATIVO - EM EXTINÇÃO</v>
      </c>
      <c r="H874" t="str">
        <f>VLOOKUP(A874,planos!$C$1:$F$1040,4,)</f>
        <v>LC109</v>
      </c>
      <c r="I874" t="str">
        <f>VLOOKUP(E874,segmentação!$A$1:$M$261,12,)</f>
        <v>S1</v>
      </c>
      <c r="J874" t="str">
        <f>VLOOKUP(A874,'Bcos e Seg'!$C$1:$AC$262,11,)</f>
        <v>ITAU UNIBANCO S.A.</v>
      </c>
    </row>
    <row r="875" spans="1:10" x14ac:dyDescent="0.25">
      <c r="A875" s="7">
        <v>2010004574</v>
      </c>
      <c r="B875" s="11" t="s">
        <v>1757</v>
      </c>
      <c r="C875" s="9" t="s">
        <v>847</v>
      </c>
      <c r="D875" s="7" t="s">
        <v>297</v>
      </c>
      <c r="E875" s="9" t="s">
        <v>159</v>
      </c>
      <c r="F875" s="10">
        <v>27079</v>
      </c>
      <c r="G875" t="str">
        <f>VLOOKUP(A875,planos!$C$1:$F$1040,3,)</f>
        <v>ATIVO - EM EXTINÇÃO</v>
      </c>
      <c r="H875" t="str">
        <f>VLOOKUP(A875,planos!$C$1:$F$1040,4,)</f>
        <v>LC109</v>
      </c>
      <c r="I875" t="str">
        <f>VLOOKUP(E875,segmentação!$A$1:$M$261,12,)</f>
        <v>S4</v>
      </c>
      <c r="J875" t="e">
        <f>VLOOKUP(A875,'Bcos e Seg'!$C$1:$AC$262,11,)</f>
        <v>#N/A</v>
      </c>
    </row>
    <row r="876" spans="1:10" x14ac:dyDescent="0.25">
      <c r="A876" s="7">
        <v>2010004647</v>
      </c>
      <c r="B876" s="11" t="s">
        <v>1758</v>
      </c>
      <c r="C876" s="9" t="s">
        <v>1759</v>
      </c>
      <c r="D876" s="7" t="s">
        <v>352</v>
      </c>
      <c r="E876" s="9" t="s">
        <v>154</v>
      </c>
      <c r="F876" s="12">
        <v>25</v>
      </c>
      <c r="G876" t="e">
        <f>VLOOKUP(A876,planos!$C$1:$F$1040,3,)</f>
        <v>#N/A</v>
      </c>
      <c r="H876" t="e">
        <f>VLOOKUP(A876,planos!$C$1:$F$1040,4,)</f>
        <v>#N/A</v>
      </c>
      <c r="I876" t="str">
        <f>VLOOKUP(E876,segmentação!$A$1:$M$261,12,)</f>
        <v>S4</v>
      </c>
      <c r="J876" t="e">
        <f>VLOOKUP(A876,'Bcos e Seg'!$C$1:$AC$262,11,)</f>
        <v>#N/A</v>
      </c>
    </row>
    <row r="877" spans="1:10" x14ac:dyDescent="0.25">
      <c r="A877" s="7">
        <v>2010004711</v>
      </c>
      <c r="B877" s="11" t="s">
        <v>1760</v>
      </c>
      <c r="C877" s="9" t="s">
        <v>1761</v>
      </c>
      <c r="D877" s="7" t="s">
        <v>352</v>
      </c>
      <c r="E877" s="9" t="s">
        <v>122</v>
      </c>
      <c r="F877" s="12">
        <v>25</v>
      </c>
      <c r="G877" t="str">
        <f>VLOOKUP(A877,planos!$C$1:$F$1040,3,)</f>
        <v>ATIVO - EM EXTINÇÃO</v>
      </c>
      <c r="H877" t="str">
        <f>VLOOKUP(A877,planos!$C$1:$F$1040,4,)</f>
        <v>LC109</v>
      </c>
      <c r="I877" t="str">
        <f>VLOOKUP(E877,segmentação!$A$1:$M$261,12,)</f>
        <v>S3</v>
      </c>
      <c r="J877" t="e">
        <f>VLOOKUP(A877,'Bcos e Seg'!$C$1:$AC$262,11,)</f>
        <v>#N/A</v>
      </c>
    </row>
    <row r="878" spans="1:10" x14ac:dyDescent="0.25">
      <c r="A878" s="7">
        <v>2010004965</v>
      </c>
      <c r="B878" s="11" t="s">
        <v>1762</v>
      </c>
      <c r="C878" s="9" t="s">
        <v>1763</v>
      </c>
      <c r="D878" s="7" t="s">
        <v>352</v>
      </c>
      <c r="E878" s="9" t="s">
        <v>153</v>
      </c>
      <c r="F878" s="12">
        <v>450</v>
      </c>
      <c r="G878" t="str">
        <f>VLOOKUP(A878,planos!$C$1:$F$1040,3,)</f>
        <v>ATIVO - EM FUNCIONAMENTO</v>
      </c>
      <c r="H878" t="str">
        <f>VLOOKUP(A878,planos!$C$1:$F$1040,4,)</f>
        <v>LC109</v>
      </c>
      <c r="I878" t="str">
        <f>VLOOKUP(E878,segmentação!$A$1:$M$261,12,)</f>
        <v>S2</v>
      </c>
      <c r="J878" t="e">
        <f>VLOOKUP(A878,'Bcos e Seg'!$C$1:$AC$262,11,)</f>
        <v>#N/A</v>
      </c>
    </row>
    <row r="879" spans="1:10" x14ac:dyDescent="0.25">
      <c r="A879" s="7">
        <v>2010005074</v>
      </c>
      <c r="B879" s="11" t="s">
        <v>1764</v>
      </c>
      <c r="C879" s="9" t="s">
        <v>1765</v>
      </c>
      <c r="D879" s="7" t="s">
        <v>297</v>
      </c>
      <c r="E879" s="9" t="s">
        <v>32</v>
      </c>
      <c r="F879" s="12">
        <v>212</v>
      </c>
      <c r="G879" t="str">
        <f>VLOOKUP(A879,planos!$C$1:$F$1040,3,)</f>
        <v>ATIVO - EM EXTINÇÃO</v>
      </c>
      <c r="H879" t="str">
        <f>VLOOKUP(A879,planos!$C$1:$F$1040,4,)</f>
        <v>LC109</v>
      </c>
      <c r="I879" t="str">
        <f>VLOOKUP(E879,segmentação!$A$1:$M$261,12,)</f>
        <v>S2</v>
      </c>
      <c r="J879" t="e">
        <f>VLOOKUP(A879,'Bcos e Seg'!$C$1:$AC$262,11,)</f>
        <v>#N/A</v>
      </c>
    </row>
    <row r="880" spans="1:10" x14ac:dyDescent="0.25">
      <c r="A880" s="7">
        <v>2010005211</v>
      </c>
      <c r="B880" s="11" t="s">
        <v>1766</v>
      </c>
      <c r="C880" s="9" t="s">
        <v>1767</v>
      </c>
      <c r="D880" s="7" t="s">
        <v>297</v>
      </c>
      <c r="E880" s="9" t="s">
        <v>32</v>
      </c>
      <c r="F880" s="10">
        <v>2328</v>
      </c>
      <c r="G880" t="str">
        <f>VLOOKUP(A880,planos!$C$1:$F$1040,3,)</f>
        <v>ATIVO - EM EXTINÇÃO</v>
      </c>
      <c r="H880" t="str">
        <f>VLOOKUP(A880,planos!$C$1:$F$1040,4,)</f>
        <v>LC109</v>
      </c>
      <c r="I880" t="str">
        <f>VLOOKUP(E880,segmentação!$A$1:$M$261,12,)</f>
        <v>S2</v>
      </c>
      <c r="J880" t="e">
        <f>VLOOKUP(A880,'Bcos e Seg'!$C$1:$AC$262,11,)</f>
        <v>#N/A</v>
      </c>
    </row>
    <row r="881" spans="1:10" x14ac:dyDescent="0.25">
      <c r="A881" s="7">
        <v>2010005392</v>
      </c>
      <c r="B881" s="11" t="s">
        <v>1768</v>
      </c>
      <c r="C881" s="9" t="s">
        <v>1769</v>
      </c>
      <c r="D881" s="7" t="s">
        <v>297</v>
      </c>
      <c r="E881" s="9" t="s">
        <v>255</v>
      </c>
      <c r="F881" s="10">
        <v>3320</v>
      </c>
      <c r="G881" t="str">
        <f>VLOOKUP(A881,planos!$C$1:$F$1040,3,)</f>
        <v>ATIVO - EM FUNCIONAMENTO</v>
      </c>
      <c r="H881" t="str">
        <f>VLOOKUP(A881,planos!$C$1:$F$1040,4,)</f>
        <v>LC109</v>
      </c>
      <c r="I881" t="str">
        <f>VLOOKUP(E881,segmentação!$A$1:$M$261,12,)</f>
        <v>S4</v>
      </c>
      <c r="J881" t="e">
        <f>VLOOKUP(A881,'Bcos e Seg'!$C$1:$AC$262,11,)</f>
        <v>#N/A</v>
      </c>
    </row>
    <row r="882" spans="1:10" x14ac:dyDescent="0.25">
      <c r="A882" s="7">
        <v>2010005465</v>
      </c>
      <c r="B882" s="11" t="s">
        <v>1770</v>
      </c>
      <c r="C882" s="9" t="s">
        <v>1771</v>
      </c>
      <c r="D882" s="7" t="s">
        <v>286</v>
      </c>
      <c r="E882" s="9" t="s">
        <v>127</v>
      </c>
      <c r="F882" s="12">
        <v>11</v>
      </c>
      <c r="G882" t="str">
        <f>VLOOKUP(A882,planos!$C$1:$F$1040,3,)</f>
        <v>ATIVO - EM EXTINÇÃO</v>
      </c>
      <c r="H882" t="str">
        <f>VLOOKUP(A882,planos!$C$1:$F$1040,4,)</f>
        <v>LC109</v>
      </c>
      <c r="I882" t="str">
        <f>VLOOKUP(E882,segmentação!$A$1:$M$261,12,)</f>
        <v>S2</v>
      </c>
      <c r="J882" t="e">
        <f>VLOOKUP(A882,'Bcos e Seg'!$C$1:$AC$262,11,)</f>
        <v>#N/A</v>
      </c>
    </row>
    <row r="883" spans="1:10" x14ac:dyDescent="0.25">
      <c r="A883" s="7">
        <v>2010005538</v>
      </c>
      <c r="B883" s="11" t="s">
        <v>1772</v>
      </c>
      <c r="C883" s="9" t="s">
        <v>1773</v>
      </c>
      <c r="D883" s="7" t="s">
        <v>297</v>
      </c>
      <c r="E883" s="9" t="s">
        <v>48</v>
      </c>
      <c r="F883" s="10">
        <v>16001</v>
      </c>
      <c r="G883" t="str">
        <f>VLOOKUP(A883,planos!$C$1:$F$1040,3,)</f>
        <v>ATIVO - EM FUNCIONAMENTO</v>
      </c>
      <c r="H883" t="str">
        <f>VLOOKUP(A883,planos!$C$1:$F$1040,4,)</f>
        <v>LC109</v>
      </c>
      <c r="I883" t="str">
        <f>VLOOKUP(E883,segmentação!$A$1:$M$261,12,)</f>
        <v>S3</v>
      </c>
      <c r="J883" t="str">
        <f>VLOOKUP(A883,'Bcos e Seg'!$C$1:$AC$262,11,)</f>
        <v>BANCO CARGILL SA</v>
      </c>
    </row>
    <row r="884" spans="1:10" x14ac:dyDescent="0.25">
      <c r="A884" s="7">
        <v>2010005783</v>
      </c>
      <c r="B884" s="11" t="s">
        <v>1774</v>
      </c>
      <c r="C884" s="9" t="s">
        <v>1775</v>
      </c>
      <c r="D884" s="7" t="s">
        <v>297</v>
      </c>
      <c r="E884" s="9" t="s">
        <v>158</v>
      </c>
      <c r="F884" s="12">
        <v>841</v>
      </c>
      <c r="G884" t="str">
        <f>VLOOKUP(A884,planos!$C$1:$F$1040,3,)</f>
        <v>ATIVO - EM FUNCIONAMENTO</v>
      </c>
      <c r="H884" t="str">
        <f>VLOOKUP(A884,planos!$C$1:$F$1040,4,)</f>
        <v>LC109</v>
      </c>
      <c r="I884" t="str">
        <f>VLOOKUP(E884,segmentação!$A$1:$M$261,12,)</f>
        <v>S2</v>
      </c>
      <c r="J884" t="e">
        <f>VLOOKUP(A884,'Bcos e Seg'!$C$1:$AC$262,11,)</f>
        <v>#N/A</v>
      </c>
    </row>
    <row r="885" spans="1:10" x14ac:dyDescent="0.25">
      <c r="A885" s="7">
        <v>2010005856</v>
      </c>
      <c r="B885" s="11" t="s">
        <v>1776</v>
      </c>
      <c r="C885" s="9" t="s">
        <v>1777</v>
      </c>
      <c r="D885" s="7" t="s">
        <v>297</v>
      </c>
      <c r="E885" s="9" t="s">
        <v>156</v>
      </c>
      <c r="F885" s="10">
        <v>1048</v>
      </c>
      <c r="G885" t="str">
        <f>VLOOKUP(A885,planos!$C$1:$F$1040,3,)</f>
        <v>ATIVO - EM FUNCIONAMENTO</v>
      </c>
      <c r="H885" t="str">
        <f>VLOOKUP(A885,planos!$C$1:$F$1040,4,)</f>
        <v>LC109</v>
      </c>
      <c r="I885" t="str">
        <f>VLOOKUP(E885,segmentação!$A$1:$M$261,12,)</f>
        <v>S2</v>
      </c>
      <c r="J885" t="e">
        <f>VLOOKUP(A885,'Bcos e Seg'!$C$1:$AC$262,11,)</f>
        <v>#N/A</v>
      </c>
    </row>
    <row r="886" spans="1:10" x14ac:dyDescent="0.25">
      <c r="A886" s="7">
        <v>2010005929</v>
      </c>
      <c r="B886" s="11" t="s">
        <v>1778</v>
      </c>
      <c r="C886" s="9" t="s">
        <v>1779</v>
      </c>
      <c r="D886" s="7" t="s">
        <v>297</v>
      </c>
      <c r="E886" s="9" t="s">
        <v>125</v>
      </c>
      <c r="F886" s="10">
        <v>9579</v>
      </c>
      <c r="G886" t="str">
        <f>VLOOKUP(A886,planos!$C$1:$F$1040,3,)</f>
        <v>ATIVO - EM FUNCIONAMENTO</v>
      </c>
      <c r="H886" t="str">
        <f>VLOOKUP(A886,planos!$C$1:$F$1040,4,)</f>
        <v>LC109</v>
      </c>
      <c r="I886" t="str">
        <f>VLOOKUP(E886,segmentação!$A$1:$M$261,12,)</f>
        <v>S3</v>
      </c>
      <c r="J886" t="str">
        <f>VLOOKUP(A886,'Bcos e Seg'!$C$1:$AC$262,11,)</f>
        <v>UNIBRAS CORRETORA DE SEGUROS LTDA</v>
      </c>
    </row>
    <row r="887" spans="1:10" x14ac:dyDescent="0.25">
      <c r="A887" s="7">
        <v>2011000165</v>
      </c>
      <c r="B887" s="11" t="s">
        <v>1780</v>
      </c>
      <c r="C887" s="9" t="s">
        <v>1781</v>
      </c>
      <c r="D887" s="7" t="s">
        <v>352</v>
      </c>
      <c r="E887" s="9" t="s">
        <v>71</v>
      </c>
      <c r="F887" s="12">
        <v>237</v>
      </c>
      <c r="G887" t="str">
        <f>VLOOKUP(A887,planos!$C$1:$F$1040,3,)</f>
        <v>ATIVO - EM FUNCIONAMENTO</v>
      </c>
      <c r="H887" t="str">
        <f>VLOOKUP(A887,planos!$C$1:$F$1040,4,)</f>
        <v>LC108/109</v>
      </c>
      <c r="I887" t="str">
        <f>VLOOKUP(E887,segmentação!$A$1:$M$261,12,)</f>
        <v>S3</v>
      </c>
      <c r="J887" t="str">
        <f>VLOOKUP(A887,'Bcos e Seg'!$C$1:$AC$262,11,)</f>
        <v>BANCO DE DESENVOLVIMENTO DE MINAS GERAIS S.A. - BDMG</v>
      </c>
    </row>
    <row r="888" spans="1:10" x14ac:dyDescent="0.25">
      <c r="A888" s="7">
        <v>2011000238</v>
      </c>
      <c r="B888" s="11" t="s">
        <v>1782</v>
      </c>
      <c r="C888" s="9" t="s">
        <v>1783</v>
      </c>
      <c r="D888" s="7" t="s">
        <v>352</v>
      </c>
      <c r="E888" s="9" t="s">
        <v>153</v>
      </c>
      <c r="F888" s="12">
        <v>106</v>
      </c>
      <c r="G888" t="str">
        <f>VLOOKUP(A888,planos!$C$1:$F$1040,3,)</f>
        <v>ATIVO - EM EXTINÇÃO</v>
      </c>
      <c r="H888" t="str">
        <f>VLOOKUP(A888,planos!$C$1:$F$1040,4,)</f>
        <v>LC109</v>
      </c>
      <c r="I888" t="str">
        <f>VLOOKUP(E888,segmentação!$A$1:$M$261,12,)</f>
        <v>S2</v>
      </c>
      <c r="J888" t="e">
        <f>VLOOKUP(A888,'Bcos e Seg'!$C$1:$AC$262,11,)</f>
        <v>#N/A</v>
      </c>
    </row>
    <row r="889" spans="1:10" x14ac:dyDescent="0.25">
      <c r="A889" s="7">
        <v>2011000319</v>
      </c>
      <c r="B889" s="11" t="s">
        <v>1784</v>
      </c>
      <c r="C889" s="9" t="s">
        <v>1784</v>
      </c>
      <c r="D889" s="7" t="s">
        <v>352</v>
      </c>
      <c r="E889" s="9" t="s">
        <v>101</v>
      </c>
      <c r="F889" s="10">
        <v>1591</v>
      </c>
      <c r="G889" t="str">
        <f>VLOOKUP(A889,planos!$C$1:$F$1040,3,)</f>
        <v>ATIVO - EM FUNCIONAMENTO</v>
      </c>
      <c r="H889" t="str">
        <f>VLOOKUP(A889,planos!$C$1:$F$1040,4,)</f>
        <v>LC108/109</v>
      </c>
      <c r="I889" t="str">
        <f>VLOOKUP(E889,segmentação!$A$1:$M$261,12,)</f>
        <v>S4</v>
      </c>
      <c r="J889" t="e">
        <f>VLOOKUP(A889,'Bcos e Seg'!$C$1:$AC$262,11,)</f>
        <v>#N/A</v>
      </c>
    </row>
    <row r="890" spans="1:10" x14ac:dyDescent="0.25">
      <c r="A890" s="7">
        <v>2011000483</v>
      </c>
      <c r="B890" s="11" t="s">
        <v>1785</v>
      </c>
      <c r="C890" s="9" t="s">
        <v>1786</v>
      </c>
      <c r="D890" s="7" t="s">
        <v>297</v>
      </c>
      <c r="E890" s="9" t="s">
        <v>153</v>
      </c>
      <c r="F890" s="12">
        <v>529</v>
      </c>
      <c r="G890" t="str">
        <f>VLOOKUP(A890,planos!$C$1:$F$1040,3,)</f>
        <v>ATIVO - EM FUNCIONAMENTO</v>
      </c>
      <c r="H890" t="str">
        <f>VLOOKUP(A890,planos!$C$1:$F$1040,4,)</f>
        <v>LC109</v>
      </c>
      <c r="I890" t="str">
        <f>VLOOKUP(E890,segmentação!$A$1:$M$261,12,)</f>
        <v>S2</v>
      </c>
      <c r="J890" t="e">
        <f>VLOOKUP(A890,'Bcos e Seg'!$C$1:$AC$262,11,)</f>
        <v>#N/A</v>
      </c>
    </row>
    <row r="891" spans="1:10" x14ac:dyDescent="0.25">
      <c r="A891" s="7">
        <v>2011000556</v>
      </c>
      <c r="B891" s="11" t="s">
        <v>1787</v>
      </c>
      <c r="C891" s="9" t="s">
        <v>1788</v>
      </c>
      <c r="D891" s="7" t="s">
        <v>352</v>
      </c>
      <c r="E891" s="9" t="s">
        <v>179</v>
      </c>
      <c r="F891" s="10">
        <v>7400</v>
      </c>
      <c r="G891" t="str">
        <f>VLOOKUP(A891,planos!$C$1:$F$1040,3,)</f>
        <v>ATIVO - EM EXTINÇÃO</v>
      </c>
      <c r="H891" t="str">
        <f>VLOOKUP(A891,planos!$C$1:$F$1040,4,)</f>
        <v>LC108/109</v>
      </c>
      <c r="I891" t="str">
        <f>VLOOKUP(E891,segmentação!$A$1:$M$261,12,)</f>
        <v>S3</v>
      </c>
      <c r="J891" t="e">
        <f>VLOOKUP(A891,'Bcos e Seg'!$C$1:$AC$262,11,)</f>
        <v>#N/A</v>
      </c>
    </row>
    <row r="892" spans="1:10" x14ac:dyDescent="0.25">
      <c r="A892" s="7">
        <v>2011000629</v>
      </c>
      <c r="B892" s="11" t="s">
        <v>1789</v>
      </c>
      <c r="C892" s="9" t="s">
        <v>226</v>
      </c>
      <c r="D892" s="7" t="s">
        <v>352</v>
      </c>
      <c r="E892" s="9" t="s">
        <v>226</v>
      </c>
      <c r="F892" s="10">
        <v>66709</v>
      </c>
      <c r="G892" t="str">
        <f>VLOOKUP(A892,planos!$C$1:$F$1040,3,)</f>
        <v>ATIVO - EM FUNCIONAMENTO</v>
      </c>
      <c r="H892" t="str">
        <f>VLOOKUP(A892,planos!$C$1:$F$1040,4,)</f>
        <v>LC109</v>
      </c>
      <c r="I892" t="str">
        <f>VLOOKUP(E892,segmentação!$A$1:$M$261,12,)</f>
        <v>S3</v>
      </c>
      <c r="J892" t="e">
        <f>VLOOKUP(A892,'Bcos e Seg'!$C$1:$AC$262,11,)</f>
        <v>#N/A</v>
      </c>
    </row>
    <row r="893" spans="1:10" x14ac:dyDescent="0.25">
      <c r="A893" s="7">
        <v>2011000874</v>
      </c>
      <c r="B893" s="11" t="s">
        <v>1790</v>
      </c>
      <c r="C893" s="9" t="s">
        <v>1791</v>
      </c>
      <c r="D893" s="7" t="s">
        <v>286</v>
      </c>
      <c r="E893" s="9" t="s">
        <v>55</v>
      </c>
      <c r="F893" s="12">
        <v>274</v>
      </c>
      <c r="G893" t="str">
        <f>VLOOKUP(A893,planos!$C$1:$F$1040,3,)</f>
        <v>ATIVO - EM EXTINÇÃO</v>
      </c>
      <c r="H893" t="str">
        <f>VLOOKUP(A893,planos!$C$1:$F$1040,4,)</f>
        <v>LC108/109</v>
      </c>
      <c r="I893" t="str">
        <f>VLOOKUP(E893,segmentação!$A$1:$M$261,12,)</f>
        <v>S3</v>
      </c>
      <c r="J893" t="e">
        <f>VLOOKUP(A893,'Bcos e Seg'!$C$1:$AC$262,11,)</f>
        <v>#N/A</v>
      </c>
    </row>
    <row r="894" spans="1:10" x14ac:dyDescent="0.25">
      <c r="A894" s="7">
        <v>2011000947</v>
      </c>
      <c r="B894" s="11" t="s">
        <v>1792</v>
      </c>
      <c r="C894" s="9" t="s">
        <v>1792</v>
      </c>
      <c r="D894" s="7" t="s">
        <v>352</v>
      </c>
      <c r="E894" s="9" t="s">
        <v>119</v>
      </c>
      <c r="F894" s="10">
        <v>14536</v>
      </c>
      <c r="G894" t="str">
        <f>VLOOKUP(A894,planos!$C$1:$F$1040,3,)</f>
        <v>ATIVO - EM FUNCIONAMENTO</v>
      </c>
      <c r="H894" t="str">
        <f>VLOOKUP(A894,planos!$C$1:$F$1040,4,)</f>
        <v>LC109</v>
      </c>
      <c r="I894" t="str">
        <f>VLOOKUP(E894,segmentação!$A$1:$M$261,12,)</f>
        <v>S4</v>
      </c>
      <c r="J894" t="e">
        <f>VLOOKUP(A894,'Bcos e Seg'!$C$1:$AC$262,11,)</f>
        <v>#N/A</v>
      </c>
    </row>
    <row r="895" spans="1:10" x14ac:dyDescent="0.25">
      <c r="A895" s="7">
        <v>2011001129</v>
      </c>
      <c r="B895" s="11" t="s">
        <v>1793</v>
      </c>
      <c r="C895" s="9" t="s">
        <v>1794</v>
      </c>
      <c r="D895" s="7" t="s">
        <v>352</v>
      </c>
      <c r="E895" s="9" t="s">
        <v>153</v>
      </c>
      <c r="F895" s="10">
        <v>3289</v>
      </c>
      <c r="G895" t="str">
        <f>VLOOKUP(A895,planos!$C$1:$F$1040,3,)</f>
        <v>ATIVO - EM FUNCIONAMENTO</v>
      </c>
      <c r="H895" t="str">
        <f>VLOOKUP(A895,planos!$C$1:$F$1040,4,)</f>
        <v>LC109</v>
      </c>
      <c r="I895" t="str">
        <f>VLOOKUP(E895,segmentação!$A$1:$M$261,12,)</f>
        <v>S2</v>
      </c>
      <c r="J895" t="e">
        <f>VLOOKUP(A895,'Bcos e Seg'!$C$1:$AC$262,11,)</f>
        <v>#N/A</v>
      </c>
    </row>
    <row r="896" spans="1:10" x14ac:dyDescent="0.25">
      <c r="A896" s="7">
        <v>2011001218</v>
      </c>
      <c r="B896" s="11" t="s">
        <v>1795</v>
      </c>
      <c r="C896" s="9" t="s">
        <v>1796</v>
      </c>
      <c r="D896" s="7" t="s">
        <v>297</v>
      </c>
      <c r="E896" s="9" t="s">
        <v>109</v>
      </c>
      <c r="F896" s="12">
        <v>189</v>
      </c>
      <c r="G896" t="str">
        <f>VLOOKUP(A896,planos!$C$1:$F$1040,3,)</f>
        <v>ATIVO - EM FUNCIONAMENTO</v>
      </c>
      <c r="H896" t="str">
        <f>VLOOKUP(A896,planos!$C$1:$F$1040,4,)</f>
        <v>LC108/109</v>
      </c>
      <c r="I896" t="str">
        <f>VLOOKUP(E896,segmentação!$A$1:$M$261,12,)</f>
        <v>S2</v>
      </c>
      <c r="J896" t="e">
        <f>VLOOKUP(A896,'Bcos e Seg'!$C$1:$AC$262,11,)</f>
        <v>#N/A</v>
      </c>
    </row>
    <row r="897" spans="1:10" x14ac:dyDescent="0.25">
      <c r="A897" s="7">
        <v>2011001511</v>
      </c>
      <c r="B897" s="11" t="s">
        <v>1797</v>
      </c>
      <c r="C897" s="9" t="s">
        <v>1798</v>
      </c>
      <c r="D897" s="7" t="s">
        <v>297</v>
      </c>
      <c r="E897" s="9" t="s">
        <v>80</v>
      </c>
      <c r="F897" s="12">
        <v>250</v>
      </c>
      <c r="G897" t="str">
        <f>VLOOKUP(A897,planos!$C$1:$F$1040,3,)</f>
        <v>ATIVO - EM EXTINÇÃO</v>
      </c>
      <c r="H897" t="str">
        <f>VLOOKUP(A897,planos!$C$1:$F$1040,4,)</f>
        <v>LC109</v>
      </c>
      <c r="I897" t="str">
        <f>VLOOKUP(E897,segmentação!$A$1:$M$261,12,)</f>
        <v>S3</v>
      </c>
      <c r="J897" t="e">
        <f>VLOOKUP(A897,'Bcos e Seg'!$C$1:$AC$262,11,)</f>
        <v>#N/A</v>
      </c>
    </row>
    <row r="898" spans="1:10" x14ac:dyDescent="0.25">
      <c r="A898" s="7">
        <v>2011001692</v>
      </c>
      <c r="B898" s="11" t="s">
        <v>849</v>
      </c>
      <c r="C898" s="9" t="s">
        <v>1799</v>
      </c>
      <c r="D898" s="7" t="s">
        <v>297</v>
      </c>
      <c r="E898" s="9" t="s">
        <v>38</v>
      </c>
      <c r="F898" s="10">
        <v>135346</v>
      </c>
      <c r="G898" t="str">
        <f>VLOOKUP(A898,planos!$C$1:$F$1040,3,)</f>
        <v>ATIVO - EM FUNCIONAMENTO</v>
      </c>
      <c r="H898" t="str">
        <f>VLOOKUP(A898,planos!$C$1:$F$1040,4,)</f>
        <v>LC109</v>
      </c>
      <c r="I898" t="str">
        <f>VLOOKUP(E898,segmentação!$A$1:$M$261,12,)</f>
        <v>S2</v>
      </c>
      <c r="J898" t="e">
        <f>VLOOKUP(A898,'Bcos e Seg'!$C$1:$AC$262,11,)</f>
        <v>#N/A</v>
      </c>
    </row>
    <row r="899" spans="1:10" x14ac:dyDescent="0.25">
      <c r="A899" s="7">
        <v>2011001765</v>
      </c>
      <c r="B899" s="11" t="s">
        <v>1800</v>
      </c>
      <c r="C899" s="9" t="s">
        <v>1800</v>
      </c>
      <c r="D899" s="7" t="s">
        <v>297</v>
      </c>
      <c r="E899" s="9" t="s">
        <v>255</v>
      </c>
      <c r="F899" s="10">
        <v>1677</v>
      </c>
      <c r="G899" t="str">
        <f>VLOOKUP(A899,planos!$C$1:$F$1040,3,)</f>
        <v>ATIVO - EM FUNCIONAMENTO</v>
      </c>
      <c r="H899" t="str">
        <f>VLOOKUP(A899,planos!$C$1:$F$1040,4,)</f>
        <v>LC109</v>
      </c>
      <c r="I899" t="str">
        <f>VLOOKUP(E899,segmentação!$A$1:$M$261,12,)</f>
        <v>S4</v>
      </c>
      <c r="J899" t="e">
        <f>VLOOKUP(A899,'Bcos e Seg'!$C$1:$AC$262,11,)</f>
        <v>#N/A</v>
      </c>
    </row>
    <row r="900" spans="1:10" x14ac:dyDescent="0.25">
      <c r="A900" s="7">
        <v>2011001838</v>
      </c>
      <c r="B900" s="11" t="s">
        <v>885</v>
      </c>
      <c r="C900" s="9" t="s">
        <v>144</v>
      </c>
      <c r="D900" s="7" t="s">
        <v>297</v>
      </c>
      <c r="E900" s="9" t="s">
        <v>144</v>
      </c>
      <c r="F900" s="10">
        <v>7521</v>
      </c>
      <c r="G900" t="str">
        <f>VLOOKUP(A900,planos!$C$1:$F$1040,3,)</f>
        <v>ATIVO - EM FUNCIONAMENTO</v>
      </c>
      <c r="H900" t="str">
        <f>VLOOKUP(A900,planos!$C$1:$F$1040,4,)</f>
        <v>LC109</v>
      </c>
      <c r="I900" t="str">
        <f>VLOOKUP(E900,segmentação!$A$1:$M$261,12,)</f>
        <v>S4</v>
      </c>
      <c r="J900" t="str">
        <f>VLOOKUP(A900,'Bcos e Seg'!$C$1:$AC$262,11,)</f>
        <v>BANCO MONEO S.A.</v>
      </c>
    </row>
    <row r="901" spans="1:10" x14ac:dyDescent="0.25">
      <c r="A901" s="7">
        <v>2011001919</v>
      </c>
      <c r="B901" s="11" t="s">
        <v>1801</v>
      </c>
      <c r="C901" s="9" t="s">
        <v>1801</v>
      </c>
      <c r="D901" s="7" t="s">
        <v>297</v>
      </c>
      <c r="E901" s="9" t="s">
        <v>274</v>
      </c>
      <c r="F901" s="10">
        <v>24292</v>
      </c>
      <c r="G901" t="str">
        <f>VLOOKUP(A901,planos!$C$1:$F$1040,3,)</f>
        <v>ATIVO - EM EXTINÇÃO</v>
      </c>
      <c r="H901" t="str">
        <f>VLOOKUP(A901,planos!$C$1:$F$1040,4,)</f>
        <v>LC109</v>
      </c>
      <c r="I901" t="str">
        <f>VLOOKUP(E901,segmentação!$A$1:$M$261,12,)</f>
        <v>S2</v>
      </c>
      <c r="J901" t="str">
        <f>VLOOKUP(A901,'Bcos e Seg'!$C$1:$AC$262,11,)</f>
        <v>TELEFONICA CORRETORA DE SEGUROS LTDA.</v>
      </c>
    </row>
    <row r="902" spans="1:10" x14ac:dyDescent="0.25">
      <c r="A902" s="7">
        <v>2011002011</v>
      </c>
      <c r="B902" s="11" t="s">
        <v>1802</v>
      </c>
      <c r="C902" s="9" t="s">
        <v>1803</v>
      </c>
      <c r="D902" s="7" t="s">
        <v>297</v>
      </c>
      <c r="E902" s="9" t="s">
        <v>153</v>
      </c>
      <c r="F902" s="10">
        <v>2144</v>
      </c>
      <c r="G902" t="str">
        <f>VLOOKUP(A902,planos!$C$1:$F$1040,3,)</f>
        <v>ATIVO - EM FUNCIONAMENTO</v>
      </c>
      <c r="H902" t="str">
        <f>VLOOKUP(A902,planos!$C$1:$F$1040,4,)</f>
        <v>LC109</v>
      </c>
      <c r="I902" t="str">
        <f>VLOOKUP(E902,segmentação!$A$1:$M$261,12,)</f>
        <v>S2</v>
      </c>
      <c r="J902" t="e">
        <f>VLOOKUP(A902,'Bcos e Seg'!$C$1:$AC$262,11,)</f>
        <v>#N/A</v>
      </c>
    </row>
    <row r="903" spans="1:10" x14ac:dyDescent="0.25">
      <c r="A903" s="7">
        <v>2011002192</v>
      </c>
      <c r="B903" s="11" t="s">
        <v>1804</v>
      </c>
      <c r="C903" s="9" t="s">
        <v>1805</v>
      </c>
      <c r="D903" s="7" t="s">
        <v>352</v>
      </c>
      <c r="E903" s="9" t="s">
        <v>269</v>
      </c>
      <c r="F903" s="10">
        <v>1978</v>
      </c>
      <c r="G903" t="str">
        <f>VLOOKUP(A903,planos!$C$1:$F$1040,3,)</f>
        <v>ATIVO - EM FUNCIONAMENTO</v>
      </c>
      <c r="H903" t="str">
        <f>VLOOKUP(A903,planos!$C$1:$F$1040,4,)</f>
        <v>LC109</v>
      </c>
      <c r="I903" t="str">
        <f>VLOOKUP(E903,segmentação!$A$1:$M$261,12,)</f>
        <v>S1</v>
      </c>
      <c r="J903" t="e">
        <f>VLOOKUP(A903,'Bcos e Seg'!$C$1:$AC$262,11,)</f>
        <v>#N/A</v>
      </c>
    </row>
    <row r="904" spans="1:10" x14ac:dyDescent="0.25">
      <c r="A904" s="7">
        <v>2011002265</v>
      </c>
      <c r="B904" s="11" t="s">
        <v>1806</v>
      </c>
      <c r="C904" s="9" t="s">
        <v>1807</v>
      </c>
      <c r="D904" s="7" t="s">
        <v>297</v>
      </c>
      <c r="E904" s="9" t="s">
        <v>269</v>
      </c>
      <c r="F904" s="10">
        <v>5934</v>
      </c>
      <c r="G904" t="str">
        <f>VLOOKUP(A904,planos!$C$1:$F$1040,3,)</f>
        <v>ATIVO - EM FUNCIONAMENTO</v>
      </c>
      <c r="H904" t="str">
        <f>VLOOKUP(A904,planos!$C$1:$F$1040,4,)</f>
        <v>LC109</v>
      </c>
      <c r="I904" t="str">
        <f>VLOOKUP(E904,segmentação!$A$1:$M$261,12,)</f>
        <v>S1</v>
      </c>
      <c r="J904" t="e">
        <f>VLOOKUP(A904,'Bcos e Seg'!$C$1:$AC$262,11,)</f>
        <v>#N/A</v>
      </c>
    </row>
    <row r="905" spans="1:10" x14ac:dyDescent="0.25">
      <c r="A905" s="7">
        <v>2011002338</v>
      </c>
      <c r="B905" s="11" t="s">
        <v>1808</v>
      </c>
      <c r="C905" s="9" t="s">
        <v>1809</v>
      </c>
      <c r="D905" s="7" t="s">
        <v>297</v>
      </c>
      <c r="E905" s="9" t="s">
        <v>153</v>
      </c>
      <c r="F905" s="12">
        <v>658</v>
      </c>
      <c r="G905" t="str">
        <f>VLOOKUP(A905,planos!$C$1:$F$1040,3,)</f>
        <v>ATIVO - EM FUNCIONAMENTO</v>
      </c>
      <c r="H905" t="str">
        <f>VLOOKUP(A905,planos!$C$1:$F$1040,4,)</f>
        <v>LC109</v>
      </c>
      <c r="I905" t="str">
        <f>VLOOKUP(E905,segmentação!$A$1:$M$261,12,)</f>
        <v>S2</v>
      </c>
      <c r="J905" t="e">
        <f>VLOOKUP(A905,'Bcos e Seg'!$C$1:$AC$262,11,)</f>
        <v>#N/A</v>
      </c>
    </row>
    <row r="906" spans="1:10" x14ac:dyDescent="0.25">
      <c r="A906" s="7">
        <v>2011002419</v>
      </c>
      <c r="B906" s="11" t="s">
        <v>1810</v>
      </c>
      <c r="C906" s="9" t="s">
        <v>1811</v>
      </c>
      <c r="D906" s="7" t="s">
        <v>297</v>
      </c>
      <c r="E906" s="9" t="s">
        <v>151</v>
      </c>
      <c r="F906" s="10">
        <v>1730</v>
      </c>
      <c r="G906" t="str">
        <f>VLOOKUP(A906,planos!$C$1:$F$1040,3,)</f>
        <v>ATIVO - EM TRANSFERÊNCIA DE GERENCIAMENTO</v>
      </c>
      <c r="H906" t="str">
        <f>VLOOKUP(A906,planos!$C$1:$F$1040,4,)</f>
        <v>LC109</v>
      </c>
      <c r="I906" t="str">
        <f>VLOOKUP(E906,segmentação!$A$1:$M$261,12,)</f>
        <v>S4</v>
      </c>
      <c r="J906" t="e">
        <f>VLOOKUP(A906,'Bcos e Seg'!$C$1:$AC$262,11,)</f>
        <v>#N/A</v>
      </c>
    </row>
    <row r="907" spans="1:10" x14ac:dyDescent="0.25">
      <c r="A907" s="7">
        <v>2012000274</v>
      </c>
      <c r="B907" s="11" t="s">
        <v>1812</v>
      </c>
      <c r="C907" s="9" t="s">
        <v>1812</v>
      </c>
      <c r="D907" s="7" t="s">
        <v>352</v>
      </c>
      <c r="E907" s="9" t="s">
        <v>269</v>
      </c>
      <c r="F907" s="10">
        <v>2231</v>
      </c>
      <c r="G907" t="str">
        <f>VLOOKUP(A907,planos!$C$1:$F$1040,3,)</f>
        <v>ATIVO - EM EXTINÇÃO</v>
      </c>
      <c r="H907" t="str">
        <f>VLOOKUP(A907,planos!$C$1:$F$1040,4,)</f>
        <v>LC109</v>
      </c>
      <c r="I907" t="str">
        <f>VLOOKUP(E907,segmentação!$A$1:$M$261,12,)</f>
        <v>S1</v>
      </c>
      <c r="J907" t="e">
        <f>VLOOKUP(A907,'Bcos e Seg'!$C$1:$AC$262,11,)</f>
        <v>#N/A</v>
      </c>
    </row>
    <row r="908" spans="1:10" x14ac:dyDescent="0.25">
      <c r="A908" s="7">
        <v>2012000347</v>
      </c>
      <c r="B908" s="11" t="s">
        <v>1813</v>
      </c>
      <c r="C908" s="9" t="s">
        <v>1814</v>
      </c>
      <c r="D908" s="7" t="s">
        <v>352</v>
      </c>
      <c r="E908" s="9" t="s">
        <v>127</v>
      </c>
      <c r="F908" s="12">
        <v>527</v>
      </c>
      <c r="G908" t="str">
        <f>VLOOKUP(A908,planos!$C$1:$F$1040,3,)</f>
        <v>ATIVO - EM FUNCIONAMENTO</v>
      </c>
      <c r="H908" t="str">
        <f>VLOOKUP(A908,planos!$C$1:$F$1040,4,)</f>
        <v>LC109</v>
      </c>
      <c r="I908" t="str">
        <f>VLOOKUP(E908,segmentação!$A$1:$M$261,12,)</f>
        <v>S2</v>
      </c>
      <c r="J908" t="e">
        <f>VLOOKUP(A908,'Bcos e Seg'!$C$1:$AC$262,11,)</f>
        <v>#N/A</v>
      </c>
    </row>
    <row r="909" spans="1:10" x14ac:dyDescent="0.25">
      <c r="A909" s="7">
        <v>2012000592</v>
      </c>
      <c r="B909" s="11" t="s">
        <v>1815</v>
      </c>
      <c r="C909" s="9" t="s">
        <v>1816</v>
      </c>
      <c r="D909" s="7" t="s">
        <v>297</v>
      </c>
      <c r="E909" s="9" t="s">
        <v>156</v>
      </c>
      <c r="F909" s="12">
        <v>807</v>
      </c>
      <c r="G909" t="str">
        <f>VLOOKUP(A909,planos!$C$1:$F$1040,3,)</f>
        <v>ATIVO - EM FUNCIONAMENTO</v>
      </c>
      <c r="H909" t="str">
        <f>VLOOKUP(A909,planos!$C$1:$F$1040,4,)</f>
        <v>LC109</v>
      </c>
      <c r="I909" t="str">
        <f>VLOOKUP(E909,segmentação!$A$1:$M$261,12,)</f>
        <v>S2</v>
      </c>
      <c r="J909" t="e">
        <f>VLOOKUP(A909,'Bcos e Seg'!$C$1:$AC$262,11,)</f>
        <v>#N/A</v>
      </c>
    </row>
    <row r="910" spans="1:10" x14ac:dyDescent="0.25">
      <c r="A910" s="7">
        <v>2012000665</v>
      </c>
      <c r="B910" s="11" t="s">
        <v>1817</v>
      </c>
      <c r="C910" s="9" t="s">
        <v>1818</v>
      </c>
      <c r="D910" s="7" t="s">
        <v>297</v>
      </c>
      <c r="E910" s="9" t="s">
        <v>32</v>
      </c>
      <c r="F910" s="10">
        <v>1809</v>
      </c>
      <c r="G910" t="str">
        <f>VLOOKUP(A910,planos!$C$1:$F$1040,3,)</f>
        <v>ATIVO - EM FUNCIONAMENTO</v>
      </c>
      <c r="H910" t="str">
        <f>VLOOKUP(A910,planos!$C$1:$F$1040,4,)</f>
        <v>LC109</v>
      </c>
      <c r="I910" t="str">
        <f>VLOOKUP(E910,segmentação!$A$1:$M$261,12,)</f>
        <v>S2</v>
      </c>
      <c r="J910" t="e">
        <f>VLOOKUP(A910,'Bcos e Seg'!$C$1:$AC$262,11,)</f>
        <v>#N/A</v>
      </c>
    </row>
    <row r="911" spans="1:10" x14ac:dyDescent="0.25">
      <c r="A911" s="7">
        <v>2012000738</v>
      </c>
      <c r="B911" s="11" t="s">
        <v>1819</v>
      </c>
      <c r="C911" s="9" t="s">
        <v>1820</v>
      </c>
      <c r="D911" s="7" t="s">
        <v>297</v>
      </c>
      <c r="E911" s="9" t="s">
        <v>98</v>
      </c>
      <c r="F911" s="10">
        <v>1442</v>
      </c>
      <c r="G911" t="str">
        <f>VLOOKUP(A911,planos!$C$1:$F$1040,3,)</f>
        <v>ATIVO - EM FUNCIONAMENTO</v>
      </c>
      <c r="H911" t="str">
        <f>VLOOKUP(A911,planos!$C$1:$F$1040,4,)</f>
        <v>LC108/109</v>
      </c>
      <c r="I911" t="str">
        <f>VLOOKUP(E911,segmentação!$A$1:$M$261,12,)</f>
        <v>S1</v>
      </c>
      <c r="J911" t="e">
        <f>VLOOKUP(A911,'Bcos e Seg'!$C$1:$AC$262,11,)</f>
        <v>#N/A</v>
      </c>
    </row>
    <row r="912" spans="1:10" x14ac:dyDescent="0.25">
      <c r="A912" s="7">
        <v>2012000819</v>
      </c>
      <c r="B912" s="11" t="s">
        <v>1821</v>
      </c>
      <c r="C912" s="9" t="s">
        <v>1822</v>
      </c>
      <c r="D912" s="7" t="s">
        <v>297</v>
      </c>
      <c r="E912" s="9" t="s">
        <v>131</v>
      </c>
      <c r="F912" s="12">
        <v>223</v>
      </c>
      <c r="G912" t="str">
        <f>VLOOKUP(A912,planos!$C$1:$F$1040,3,)</f>
        <v>ATIVO - EM FUNCIONAMENTO</v>
      </c>
      <c r="H912" t="str">
        <f>VLOOKUP(A912,planos!$C$1:$F$1040,4,)</f>
        <v>LC108/109</v>
      </c>
      <c r="I912" t="str">
        <f>VLOOKUP(E912,segmentação!$A$1:$M$261,12,)</f>
        <v>S2</v>
      </c>
      <c r="J912" t="e">
        <f>VLOOKUP(A912,'Bcos e Seg'!$C$1:$AC$262,11,)</f>
        <v>#N/A</v>
      </c>
    </row>
    <row r="913" spans="1:10" x14ac:dyDescent="0.25">
      <c r="A913" s="7">
        <v>2012000983</v>
      </c>
      <c r="B913" s="11" t="s">
        <v>1823</v>
      </c>
      <c r="C913" s="9" t="s">
        <v>1824</v>
      </c>
      <c r="D913" s="7" t="s">
        <v>297</v>
      </c>
      <c r="E913" s="9" t="s">
        <v>158</v>
      </c>
      <c r="F913" s="12">
        <v>426</v>
      </c>
      <c r="G913" t="str">
        <f>VLOOKUP(A913,planos!$C$1:$F$1040,3,)</f>
        <v>ATIVO - EM FUNCIONAMENTO</v>
      </c>
      <c r="H913" t="str">
        <f>VLOOKUP(A913,planos!$C$1:$F$1040,4,)</f>
        <v>LC109</v>
      </c>
      <c r="I913" t="str">
        <f>VLOOKUP(E913,segmentação!$A$1:$M$261,12,)</f>
        <v>S2</v>
      </c>
      <c r="J913" t="e">
        <f>VLOOKUP(A913,'Bcos e Seg'!$C$1:$AC$262,11,)</f>
        <v>#N/A</v>
      </c>
    </row>
    <row r="914" spans="1:10" x14ac:dyDescent="0.25">
      <c r="A914" s="7">
        <v>2012001092</v>
      </c>
      <c r="B914" s="11" t="s">
        <v>1825</v>
      </c>
      <c r="C914" s="9" t="s">
        <v>1826</v>
      </c>
      <c r="D914" s="7" t="s">
        <v>352</v>
      </c>
      <c r="E914" s="9" t="s">
        <v>158</v>
      </c>
      <c r="F914" s="10">
        <v>3381</v>
      </c>
      <c r="G914" t="str">
        <f>VLOOKUP(A914,planos!$C$1:$F$1040,3,)</f>
        <v>ATIVO - EM FUNCIONAMENTO</v>
      </c>
      <c r="H914" t="str">
        <f>VLOOKUP(A914,planos!$C$1:$F$1040,4,)</f>
        <v>LC109</v>
      </c>
      <c r="I914" t="str">
        <f>VLOOKUP(E914,segmentação!$A$1:$M$261,12,)</f>
        <v>S2</v>
      </c>
      <c r="J914" t="e">
        <f>VLOOKUP(A914,'Bcos e Seg'!$C$1:$AC$262,11,)</f>
        <v>#N/A</v>
      </c>
    </row>
    <row r="915" spans="1:10" x14ac:dyDescent="0.25">
      <c r="A915" s="7">
        <v>2012001165</v>
      </c>
      <c r="B915" s="11" t="s">
        <v>1827</v>
      </c>
      <c r="C915" s="9" t="s">
        <v>1828</v>
      </c>
      <c r="D915" s="7" t="s">
        <v>297</v>
      </c>
      <c r="E915" s="9" t="s">
        <v>158</v>
      </c>
      <c r="F915" s="12">
        <v>998</v>
      </c>
      <c r="G915" t="str">
        <f>VLOOKUP(A915,planos!$C$1:$F$1040,3,)</f>
        <v>ATIVO - EM FUNCIONAMENTO</v>
      </c>
      <c r="H915" t="str">
        <f>VLOOKUP(A915,planos!$C$1:$F$1040,4,)</f>
        <v>LC109</v>
      </c>
      <c r="I915" t="str">
        <f>VLOOKUP(E915,segmentação!$A$1:$M$261,12,)</f>
        <v>S2</v>
      </c>
      <c r="J915" t="e">
        <f>VLOOKUP(A915,'Bcos e Seg'!$C$1:$AC$262,11,)</f>
        <v>#N/A</v>
      </c>
    </row>
    <row r="916" spans="1:10" x14ac:dyDescent="0.25">
      <c r="A916" s="7">
        <v>2012001238</v>
      </c>
      <c r="B916" s="11" t="s">
        <v>1829</v>
      </c>
      <c r="C916" s="9" t="s">
        <v>1830</v>
      </c>
      <c r="D916" s="7" t="s">
        <v>297</v>
      </c>
      <c r="E916" s="9" t="s">
        <v>151</v>
      </c>
      <c r="F916" s="12">
        <v>203</v>
      </c>
      <c r="G916" t="str">
        <f>VLOOKUP(A916,planos!$C$1:$F$1040,3,)</f>
        <v>ATIVO - EM FUNCIONAMENTO</v>
      </c>
      <c r="H916" t="str">
        <f>VLOOKUP(A916,planos!$C$1:$F$1040,4,)</f>
        <v>LC109</v>
      </c>
      <c r="I916" t="str">
        <f>VLOOKUP(E916,segmentação!$A$1:$M$261,12,)</f>
        <v>S4</v>
      </c>
      <c r="J916" t="e">
        <f>VLOOKUP(A916,'Bcos e Seg'!$C$1:$AC$262,11,)</f>
        <v>#N/A</v>
      </c>
    </row>
    <row r="917" spans="1:10" x14ac:dyDescent="0.25">
      <c r="A917" s="7">
        <v>2012001319</v>
      </c>
      <c r="B917" s="11" t="s">
        <v>1831</v>
      </c>
      <c r="C917" s="9" t="s">
        <v>1832</v>
      </c>
      <c r="D917" s="7" t="s">
        <v>352</v>
      </c>
      <c r="E917" s="9" t="s">
        <v>158</v>
      </c>
      <c r="F917" s="12">
        <v>36</v>
      </c>
      <c r="G917" t="str">
        <f>VLOOKUP(A917,planos!$C$1:$F$1040,3,)</f>
        <v>ATIVO - EM FUNCIONAMENTO</v>
      </c>
      <c r="H917" t="str">
        <f>VLOOKUP(A917,planos!$C$1:$F$1040,4,)</f>
        <v>LC109</v>
      </c>
      <c r="I917" t="str">
        <f>VLOOKUP(E917,segmentação!$A$1:$M$261,12,)</f>
        <v>S2</v>
      </c>
      <c r="J917" t="e">
        <f>VLOOKUP(A917,'Bcos e Seg'!$C$1:$AC$262,11,)</f>
        <v>#N/A</v>
      </c>
    </row>
    <row r="918" spans="1:10" x14ac:dyDescent="0.25">
      <c r="A918" s="7">
        <v>2012001483</v>
      </c>
      <c r="B918" s="11" t="s">
        <v>1833</v>
      </c>
      <c r="C918" s="9" t="s">
        <v>1834</v>
      </c>
      <c r="D918" s="7" t="s">
        <v>297</v>
      </c>
      <c r="E918" s="9" t="s">
        <v>128</v>
      </c>
      <c r="F918" s="12">
        <v>897</v>
      </c>
      <c r="G918" t="str">
        <f>VLOOKUP(A918,planos!$C$1:$F$1040,3,)</f>
        <v>ATIVO - EM FUNCIONAMENTO</v>
      </c>
      <c r="H918" t="str">
        <f>VLOOKUP(A918,planos!$C$1:$F$1040,4,)</f>
        <v>LC109</v>
      </c>
      <c r="I918" t="str">
        <f>VLOOKUP(E918,segmentação!$A$1:$M$261,12,)</f>
        <v>S2</v>
      </c>
      <c r="J918" t="e">
        <f>VLOOKUP(A918,'Bcos e Seg'!$C$1:$AC$262,11,)</f>
        <v>#N/A</v>
      </c>
    </row>
    <row r="919" spans="1:10" x14ac:dyDescent="0.25">
      <c r="A919" s="7">
        <v>2012001629</v>
      </c>
      <c r="B919" s="11" t="s">
        <v>1835</v>
      </c>
      <c r="C919" s="9" t="s">
        <v>1836</v>
      </c>
      <c r="D919" s="7" t="s">
        <v>297</v>
      </c>
      <c r="E919" s="9" t="s">
        <v>142</v>
      </c>
      <c r="F919" s="10">
        <v>4569</v>
      </c>
      <c r="G919" t="str">
        <f>VLOOKUP(A919,planos!$C$1:$F$1040,3,)</f>
        <v>ATIVO - EM FUNCIONAMENTO</v>
      </c>
      <c r="H919" t="str">
        <f>VLOOKUP(A919,planos!$C$1:$F$1040,4,)</f>
        <v>LC109</v>
      </c>
      <c r="I919" t="str">
        <f>VLOOKUP(E919,segmentação!$A$1:$M$261,12,)</f>
        <v>S4</v>
      </c>
      <c r="J919" t="e">
        <f>VLOOKUP(A919,'Bcos e Seg'!$C$1:$AC$262,11,)</f>
        <v>#N/A</v>
      </c>
    </row>
    <row r="920" spans="1:10" x14ac:dyDescent="0.25">
      <c r="A920" s="7">
        <v>2012001718</v>
      </c>
      <c r="B920" s="11" t="s">
        <v>1837</v>
      </c>
      <c r="C920" s="9" t="s">
        <v>1838</v>
      </c>
      <c r="D920" s="7" t="s">
        <v>297</v>
      </c>
      <c r="E920" s="9" t="s">
        <v>232</v>
      </c>
      <c r="F920" s="10">
        <v>1305</v>
      </c>
      <c r="G920" t="str">
        <f>VLOOKUP(A920,planos!$C$1:$F$1040,3,)</f>
        <v>ATIVO - EM FUNCIONAMENTO</v>
      </c>
      <c r="H920" t="str">
        <f>VLOOKUP(A920,planos!$C$1:$F$1040,4,)</f>
        <v>LC108/109</v>
      </c>
      <c r="I920" t="str">
        <f>VLOOKUP(E920,segmentação!$A$1:$M$261,12,)</f>
        <v>S2</v>
      </c>
      <c r="J920" t="str">
        <f>VLOOKUP(A920,'Bcos e Seg'!$C$1:$AC$262,11,)</f>
        <v>BRB BANCO DE BRASILIA SA</v>
      </c>
    </row>
    <row r="921" spans="1:10" x14ac:dyDescent="0.25">
      <c r="A921" s="7">
        <v>2012001874</v>
      </c>
      <c r="B921" s="11" t="s">
        <v>1839</v>
      </c>
      <c r="C921" s="9" t="s">
        <v>1840</v>
      </c>
      <c r="D921" s="7" t="s">
        <v>297</v>
      </c>
      <c r="E921" s="9" t="s">
        <v>142</v>
      </c>
      <c r="F921" s="10">
        <v>3627</v>
      </c>
      <c r="G921" t="str">
        <f>VLOOKUP(A921,planos!$C$1:$F$1040,3,)</f>
        <v>ATIVO - EM FUNCIONAMENTO</v>
      </c>
      <c r="H921" t="str">
        <f>VLOOKUP(A921,planos!$C$1:$F$1040,4,)</f>
        <v>LC109</v>
      </c>
      <c r="I921" t="str">
        <f>VLOOKUP(E921,segmentação!$A$1:$M$261,12,)</f>
        <v>S4</v>
      </c>
      <c r="J921" t="e">
        <f>VLOOKUP(A921,'Bcos e Seg'!$C$1:$AC$262,11,)</f>
        <v>#N/A</v>
      </c>
    </row>
    <row r="922" spans="1:10" x14ac:dyDescent="0.25">
      <c r="A922" s="7">
        <v>2012001947</v>
      </c>
      <c r="B922" s="11" t="s">
        <v>1841</v>
      </c>
      <c r="C922" s="9" t="s">
        <v>1842</v>
      </c>
      <c r="D922" s="7" t="s">
        <v>297</v>
      </c>
      <c r="E922" s="9" t="s">
        <v>109</v>
      </c>
      <c r="F922" s="10">
        <v>1104</v>
      </c>
      <c r="G922" t="str">
        <f>VLOOKUP(A922,planos!$C$1:$F$1040,3,)</f>
        <v>ATIVO - EM FUNCIONAMENTO</v>
      </c>
      <c r="H922" t="str">
        <f>VLOOKUP(A922,planos!$C$1:$F$1040,4,)</f>
        <v>LC108/109</v>
      </c>
      <c r="I922" t="str">
        <f>VLOOKUP(E922,segmentação!$A$1:$M$261,12,)</f>
        <v>S2</v>
      </c>
      <c r="J922" t="e">
        <f>VLOOKUP(A922,'Bcos e Seg'!$C$1:$AC$262,11,)</f>
        <v>#N/A</v>
      </c>
    </row>
    <row r="923" spans="1:10" x14ac:dyDescent="0.25">
      <c r="A923" s="7">
        <v>2012002056</v>
      </c>
      <c r="B923" s="11" t="s">
        <v>1843</v>
      </c>
      <c r="C923" s="9" t="s">
        <v>1844</v>
      </c>
      <c r="D923" s="7" t="s">
        <v>297</v>
      </c>
      <c r="E923" s="9" t="s">
        <v>156</v>
      </c>
      <c r="F923" s="12">
        <v>287</v>
      </c>
      <c r="G923" t="str">
        <f>VLOOKUP(A923,planos!$C$1:$F$1040,3,)</f>
        <v>ATIVO - EM FUNCIONAMENTO</v>
      </c>
      <c r="H923" t="str">
        <f>VLOOKUP(A923,planos!$C$1:$F$1040,4,)</f>
        <v>LC109</v>
      </c>
      <c r="I923" t="str">
        <f>VLOOKUP(E923,segmentação!$A$1:$M$261,12,)</f>
        <v>S2</v>
      </c>
      <c r="J923" t="str">
        <f>VLOOKUP(A923,'Bcos e Seg'!$C$1:$AC$262,11,)</f>
        <v>BANCO DE TOKYO-MITSUBISHI UFJ BRASIL S/A</v>
      </c>
    </row>
    <row r="924" spans="1:10" x14ac:dyDescent="0.25">
      <c r="A924" s="7">
        <v>2013000138</v>
      </c>
      <c r="B924" s="11" t="s">
        <v>1845</v>
      </c>
      <c r="C924" s="9" t="s">
        <v>1846</v>
      </c>
      <c r="D924" s="7" t="s">
        <v>297</v>
      </c>
      <c r="E924" s="9" t="s">
        <v>254</v>
      </c>
      <c r="F924" s="10">
        <v>5350</v>
      </c>
      <c r="G924" t="str">
        <f>VLOOKUP(A924,planos!$C$1:$F$1040,3,)</f>
        <v>ATIVO - EM FUNCIONAMENTO</v>
      </c>
      <c r="H924" t="str">
        <f>VLOOKUP(A924,planos!$C$1:$F$1040,4,)</f>
        <v>LC108/109</v>
      </c>
      <c r="I924" t="str">
        <f>VLOOKUP(E924,segmentação!$A$1:$M$261,12,)</f>
        <v>S2</v>
      </c>
      <c r="J924" t="e">
        <f>VLOOKUP(A924,'Bcos e Seg'!$C$1:$AC$262,11,)</f>
        <v>#N/A</v>
      </c>
    </row>
    <row r="925" spans="1:10" x14ac:dyDescent="0.25">
      <c r="A925" s="7">
        <v>2013000219</v>
      </c>
      <c r="B925" s="11" t="s">
        <v>1847</v>
      </c>
      <c r="C925" s="9" t="s">
        <v>1848</v>
      </c>
      <c r="D925" s="7" t="s">
        <v>297</v>
      </c>
      <c r="E925" s="9" t="s">
        <v>254</v>
      </c>
      <c r="F925" s="10">
        <v>20483</v>
      </c>
      <c r="G925" t="str">
        <f>VLOOKUP(A925,planos!$C$1:$F$1040,3,)</f>
        <v>ATIVO - EM FUNCIONAMENTO</v>
      </c>
      <c r="H925" t="str">
        <f>VLOOKUP(A925,planos!$C$1:$F$1040,4,)</f>
        <v>LC108/109</v>
      </c>
      <c r="I925" t="str">
        <f>VLOOKUP(E925,segmentação!$A$1:$M$261,12,)</f>
        <v>S2</v>
      </c>
      <c r="J925" t="e">
        <f>VLOOKUP(A925,'Bcos e Seg'!$C$1:$AC$262,11,)</f>
        <v>#N/A</v>
      </c>
    </row>
    <row r="926" spans="1:10" x14ac:dyDescent="0.25">
      <c r="A926" s="7">
        <v>2013000383</v>
      </c>
      <c r="B926" s="11" t="s">
        <v>1849</v>
      </c>
      <c r="C926" s="9" t="s">
        <v>1850</v>
      </c>
      <c r="D926" s="7" t="s">
        <v>297</v>
      </c>
      <c r="E926" s="9" t="s">
        <v>113</v>
      </c>
      <c r="F926" s="10">
        <v>109139</v>
      </c>
      <c r="G926" t="str">
        <f>VLOOKUP(A926,planos!$C$1:$F$1040,3,)</f>
        <v>ATIVO - EM FUNCIONAMENTO</v>
      </c>
      <c r="H926" t="str">
        <f>VLOOKUP(A926,planos!$C$1:$F$1040,4,)</f>
        <v>LC108/109</v>
      </c>
      <c r="I926" t="str">
        <f>VLOOKUP(E926,segmentação!$A$1:$M$261,12,)</f>
        <v>S2</v>
      </c>
      <c r="J926" t="str">
        <f>VLOOKUP(A926,'Bcos e Seg'!$C$1:$AC$262,11,)</f>
        <v>BANCO CENTRAL DO BRASIL</v>
      </c>
    </row>
    <row r="927" spans="1:10" x14ac:dyDescent="0.25">
      <c r="A927" s="7">
        <v>2013000456</v>
      </c>
      <c r="B927" s="11" t="s">
        <v>1851</v>
      </c>
      <c r="C927" s="9" t="s">
        <v>1852</v>
      </c>
      <c r="D927" s="7" t="s">
        <v>297</v>
      </c>
      <c r="E927" s="9" t="s">
        <v>32</v>
      </c>
      <c r="F927" s="12">
        <v>654</v>
      </c>
      <c r="G927" t="str">
        <f>VLOOKUP(A927,planos!$C$1:$F$1040,3,)</f>
        <v>ATIVO - EM FUNCIONAMENTO</v>
      </c>
      <c r="H927" t="str">
        <f>VLOOKUP(A927,planos!$C$1:$F$1040,4,)</f>
        <v>LC109</v>
      </c>
      <c r="I927" t="str">
        <f>VLOOKUP(E927,segmentação!$A$1:$M$261,12,)</f>
        <v>S2</v>
      </c>
      <c r="J927" t="e">
        <f>VLOOKUP(A927,'Bcos e Seg'!$C$1:$AC$262,11,)</f>
        <v>#N/A</v>
      </c>
    </row>
    <row r="928" spans="1:10" x14ac:dyDescent="0.25">
      <c r="A928" s="7">
        <v>2013000529</v>
      </c>
      <c r="B928" s="11" t="s">
        <v>1853</v>
      </c>
      <c r="C928" s="9" t="s">
        <v>1854</v>
      </c>
      <c r="D928" s="7" t="s">
        <v>297</v>
      </c>
      <c r="E928" s="9" t="s">
        <v>128</v>
      </c>
      <c r="F928" s="12">
        <v>446</v>
      </c>
      <c r="G928" t="str">
        <f>VLOOKUP(A928,planos!$C$1:$F$1040,3,)</f>
        <v>ATIVO - EM FUNCIONAMENTO</v>
      </c>
      <c r="H928" t="str">
        <f>VLOOKUP(A928,planos!$C$1:$F$1040,4,)</f>
        <v>LC109</v>
      </c>
      <c r="I928" t="str">
        <f>VLOOKUP(E928,segmentação!$A$1:$M$261,12,)</f>
        <v>S2</v>
      </c>
      <c r="J928" t="e">
        <f>VLOOKUP(A928,'Bcos e Seg'!$C$1:$AC$262,11,)</f>
        <v>#N/A</v>
      </c>
    </row>
    <row r="929" spans="1:10" x14ac:dyDescent="0.25">
      <c r="A929" s="7">
        <v>2013000618</v>
      </c>
      <c r="B929" s="11" t="s">
        <v>1855</v>
      </c>
      <c r="C929" s="9" t="s">
        <v>1856</v>
      </c>
      <c r="D929" s="7" t="s">
        <v>297</v>
      </c>
      <c r="E929" s="9" t="s">
        <v>113</v>
      </c>
      <c r="F929" s="10">
        <v>2998</v>
      </c>
      <c r="G929" t="str">
        <f>VLOOKUP(A929,planos!$C$1:$F$1040,3,)</f>
        <v>ATIVO - EM FUNCIONAMENTO</v>
      </c>
      <c r="H929" t="str">
        <f>VLOOKUP(A929,planos!$C$1:$F$1040,4,)</f>
        <v>LC108/109</v>
      </c>
      <c r="I929" t="str">
        <f>VLOOKUP(E929,segmentação!$A$1:$M$261,12,)</f>
        <v>S2</v>
      </c>
      <c r="J929" t="e">
        <f>VLOOKUP(A929,'Bcos e Seg'!$C$1:$AC$262,11,)</f>
        <v>#N/A</v>
      </c>
    </row>
    <row r="930" spans="1:10" x14ac:dyDescent="0.25">
      <c r="A930" s="7">
        <v>2013000847</v>
      </c>
      <c r="B930" s="11" t="s">
        <v>847</v>
      </c>
      <c r="C930" s="9" t="s">
        <v>821</v>
      </c>
      <c r="D930" s="7" t="s">
        <v>297</v>
      </c>
      <c r="E930" s="9" t="s">
        <v>240</v>
      </c>
      <c r="F930" s="10">
        <v>2177</v>
      </c>
      <c r="G930" t="str">
        <f>VLOOKUP(A930,planos!$C$1:$F$1040,3,)</f>
        <v>ATIVO - EM FUNCIONAMENTO</v>
      </c>
      <c r="H930" t="str">
        <f>VLOOKUP(A930,planos!$C$1:$F$1040,4,)</f>
        <v>LC108/109</v>
      </c>
      <c r="I930" t="str">
        <f>VLOOKUP(E930,segmentação!$A$1:$M$261,12,)</f>
        <v>S3</v>
      </c>
      <c r="J930" t="e">
        <f>VLOOKUP(A930,'Bcos e Seg'!$C$1:$AC$262,11,)</f>
        <v>#N/A</v>
      </c>
    </row>
    <row r="931" spans="1:10" x14ac:dyDescent="0.25">
      <c r="A931" s="7">
        <v>2013000911</v>
      </c>
      <c r="B931" s="11" t="s">
        <v>1857</v>
      </c>
      <c r="C931" s="9" t="s">
        <v>1858</v>
      </c>
      <c r="D931" s="7" t="s">
        <v>297</v>
      </c>
      <c r="E931" s="9" t="s">
        <v>57</v>
      </c>
      <c r="F931" s="12">
        <v>151</v>
      </c>
      <c r="G931" t="str">
        <f>VLOOKUP(A931,planos!$C$1:$F$1040,3,)</f>
        <v>ATIVO - EM FUNCIONAMENTO</v>
      </c>
      <c r="H931" t="str">
        <f>VLOOKUP(A931,planos!$C$1:$F$1040,4,)</f>
        <v>LC108/109</v>
      </c>
      <c r="I931" t="str">
        <f>VLOOKUP(E931,segmentação!$A$1:$M$261,12,)</f>
        <v>S2</v>
      </c>
      <c r="J931" t="e">
        <f>VLOOKUP(A931,'Bcos e Seg'!$C$1:$AC$262,11,)</f>
        <v>#N/A</v>
      </c>
    </row>
    <row r="932" spans="1:10" x14ac:dyDescent="0.25">
      <c r="A932" s="7">
        <v>2013001029</v>
      </c>
      <c r="B932" s="11" t="s">
        <v>1859</v>
      </c>
      <c r="C932" s="9" t="s">
        <v>1860</v>
      </c>
      <c r="D932" s="7" t="s">
        <v>297</v>
      </c>
      <c r="E932" s="9" t="s">
        <v>153</v>
      </c>
      <c r="F932" s="10">
        <v>18098</v>
      </c>
      <c r="G932" t="str">
        <f>VLOOKUP(A932,planos!$C$1:$F$1040,3,)</f>
        <v>ATIVO - EM FUNCIONAMENTO</v>
      </c>
      <c r="H932" t="str">
        <f>VLOOKUP(A932,planos!$C$1:$F$1040,4,)</f>
        <v>LC109</v>
      </c>
      <c r="I932" t="str">
        <f>VLOOKUP(E932,segmentação!$A$1:$M$261,12,)</f>
        <v>S2</v>
      </c>
      <c r="J932" t="e">
        <f>VLOOKUP(A932,'Bcos e Seg'!$C$1:$AC$262,11,)</f>
        <v>#N/A</v>
      </c>
    </row>
    <row r="933" spans="1:10" x14ac:dyDescent="0.25">
      <c r="A933" s="7">
        <v>2013001118</v>
      </c>
      <c r="B933" s="11" t="s">
        <v>1861</v>
      </c>
      <c r="C933" s="9" t="s">
        <v>1862</v>
      </c>
      <c r="D933" s="7" t="s">
        <v>297</v>
      </c>
      <c r="E933" s="9" t="s">
        <v>249</v>
      </c>
      <c r="F933" s="10">
        <v>1479</v>
      </c>
      <c r="G933" t="str">
        <f>VLOOKUP(A933,planos!$C$1:$F$1040,3,)</f>
        <v>ATIVO - EM FUNCIONAMENTO</v>
      </c>
      <c r="H933" t="str">
        <f>VLOOKUP(A933,planos!$C$1:$F$1040,4,)</f>
        <v>LC108/109</v>
      </c>
      <c r="I933" t="str">
        <f>VLOOKUP(E933,segmentação!$A$1:$M$261,12,)</f>
        <v>S4</v>
      </c>
      <c r="J933" t="e">
        <f>VLOOKUP(A933,'Bcos e Seg'!$C$1:$AC$262,11,)</f>
        <v>#N/A</v>
      </c>
    </row>
    <row r="934" spans="1:10" x14ac:dyDescent="0.25">
      <c r="A934" s="7">
        <v>2013001274</v>
      </c>
      <c r="B934" s="11" t="s">
        <v>1863</v>
      </c>
      <c r="C934" s="9" t="s">
        <v>1864</v>
      </c>
      <c r="D934" s="7" t="s">
        <v>297</v>
      </c>
      <c r="E934" s="9" t="s">
        <v>214</v>
      </c>
      <c r="F934" s="12">
        <v>548</v>
      </c>
      <c r="G934" t="str">
        <f>VLOOKUP(A934,planos!$C$1:$F$1040,3,)</f>
        <v>ATIVO - EM FUNCIONAMENTO</v>
      </c>
      <c r="H934" t="str">
        <f>VLOOKUP(A934,planos!$C$1:$F$1040,4,)</f>
        <v>LC109</v>
      </c>
      <c r="I934" t="str">
        <f>VLOOKUP(E934,segmentação!$A$1:$M$261,12,)</f>
        <v>S3</v>
      </c>
      <c r="J934" t="e">
        <f>VLOOKUP(A934,'Bcos e Seg'!$C$1:$AC$262,11,)</f>
        <v>#N/A</v>
      </c>
    </row>
    <row r="935" spans="1:10" x14ac:dyDescent="0.25">
      <c r="A935" s="7">
        <v>2013001347</v>
      </c>
      <c r="B935" s="11" t="s">
        <v>1865</v>
      </c>
      <c r="C935" s="9" t="s">
        <v>1866</v>
      </c>
      <c r="D935" s="7" t="s">
        <v>297</v>
      </c>
      <c r="E935" s="9" t="s">
        <v>233</v>
      </c>
      <c r="F935" s="10">
        <v>6609</v>
      </c>
      <c r="G935" t="str">
        <f>VLOOKUP(A935,planos!$C$1:$F$1040,3,)</f>
        <v>ATIVO - EM FUNCIONAMENTO</v>
      </c>
      <c r="H935" t="str">
        <f>VLOOKUP(A935,planos!$C$1:$F$1040,4,)</f>
        <v>LC108/109</v>
      </c>
      <c r="I935" t="str">
        <f>VLOOKUP(E935,segmentação!$A$1:$M$261,12,)</f>
        <v>S4</v>
      </c>
      <c r="J935" t="e">
        <f>VLOOKUP(A935,'Bcos e Seg'!$C$1:$AC$262,11,)</f>
        <v>#N/A</v>
      </c>
    </row>
    <row r="936" spans="1:10" x14ac:dyDescent="0.25">
      <c r="A936" s="7">
        <v>2013001411</v>
      </c>
      <c r="B936" s="11" t="s">
        <v>1867</v>
      </c>
      <c r="C936" s="9" t="s">
        <v>1868</v>
      </c>
      <c r="D936" s="7" t="s">
        <v>297</v>
      </c>
      <c r="E936" s="9" t="s">
        <v>53</v>
      </c>
      <c r="F936" s="10">
        <v>29936</v>
      </c>
      <c r="G936" t="str">
        <f>VLOOKUP(A936,planos!$C$1:$F$1040,3,)</f>
        <v>ATIVO - EM FUNCIONAMENTO</v>
      </c>
      <c r="H936" t="str">
        <f>VLOOKUP(A936,planos!$C$1:$F$1040,4,)</f>
        <v>LC109</v>
      </c>
      <c r="I936" t="str">
        <f>VLOOKUP(E936,segmentação!$A$1:$M$261,12,)</f>
        <v>S2</v>
      </c>
      <c r="J936" t="e">
        <f>VLOOKUP(A936,'Bcos e Seg'!$C$1:$AC$262,11,)</f>
        <v>#N/A</v>
      </c>
    </row>
    <row r="937" spans="1:10" x14ac:dyDescent="0.25">
      <c r="A937" s="7">
        <v>2013001592</v>
      </c>
      <c r="B937" s="11" t="s">
        <v>1869</v>
      </c>
      <c r="C937" s="9" t="s">
        <v>1870</v>
      </c>
      <c r="D937" s="7" t="s">
        <v>297</v>
      </c>
      <c r="E937" s="9" t="s">
        <v>252</v>
      </c>
      <c r="F937" s="10">
        <v>2468</v>
      </c>
      <c r="G937" t="str">
        <f>VLOOKUP(A937,planos!$C$1:$F$1040,3,)</f>
        <v>ATIVO - EM FUNCIONAMENTO</v>
      </c>
      <c r="H937" t="str">
        <f>VLOOKUP(A937,planos!$C$1:$F$1040,4,)</f>
        <v>LC109</v>
      </c>
      <c r="I937" t="str">
        <f>VLOOKUP(E937,segmentação!$A$1:$M$261,12,)</f>
        <v>S2</v>
      </c>
      <c r="J937" t="e">
        <f>VLOOKUP(A937,'Bcos e Seg'!$C$1:$AC$262,11,)</f>
        <v>#N/A</v>
      </c>
    </row>
    <row r="938" spans="1:10" x14ac:dyDescent="0.25">
      <c r="A938" s="7">
        <v>2013001665</v>
      </c>
      <c r="B938" s="11" t="s">
        <v>1871</v>
      </c>
      <c r="C938" s="9" t="s">
        <v>1872</v>
      </c>
      <c r="D938" s="7" t="s">
        <v>297</v>
      </c>
      <c r="E938" s="9" t="s">
        <v>109</v>
      </c>
      <c r="F938" s="12">
        <v>198</v>
      </c>
      <c r="G938" t="str">
        <f>VLOOKUP(A938,planos!$C$1:$F$1040,3,)</f>
        <v>ATIVO - EM FUNCIONAMENTO</v>
      </c>
      <c r="H938" t="str">
        <f>VLOOKUP(A938,planos!$C$1:$F$1040,4,)</f>
        <v>LC108/109</v>
      </c>
      <c r="I938" t="str">
        <f>VLOOKUP(E938,segmentação!$A$1:$M$261,12,)</f>
        <v>S2</v>
      </c>
      <c r="J938" t="e">
        <f>VLOOKUP(A938,'Bcos e Seg'!$C$1:$AC$262,11,)</f>
        <v>#N/A</v>
      </c>
    </row>
    <row r="939" spans="1:10" x14ac:dyDescent="0.25">
      <c r="A939" s="7">
        <v>2013001738</v>
      </c>
      <c r="B939" s="11" t="s">
        <v>1873</v>
      </c>
      <c r="C939" s="9" t="s">
        <v>1874</v>
      </c>
      <c r="D939" s="7" t="s">
        <v>297</v>
      </c>
      <c r="E939" s="9" t="s">
        <v>114</v>
      </c>
      <c r="F939" s="10">
        <v>38337</v>
      </c>
      <c r="G939" t="str">
        <f>VLOOKUP(A939,planos!$C$1:$F$1040,3,)</f>
        <v>ATIVO - EM FUNCIONAMENTO</v>
      </c>
      <c r="H939" t="str">
        <f>VLOOKUP(A939,planos!$C$1:$F$1040,4,)</f>
        <v>LC108/109</v>
      </c>
      <c r="I939" t="str">
        <f>VLOOKUP(E939,segmentação!$A$1:$M$261,12,)</f>
        <v>S2</v>
      </c>
      <c r="J939" t="e">
        <f>VLOOKUP(A939,'Bcos e Seg'!$C$1:$AC$262,11,)</f>
        <v>#N/A</v>
      </c>
    </row>
    <row r="940" spans="1:10" x14ac:dyDescent="0.25">
      <c r="A940" s="7">
        <v>2013001819</v>
      </c>
      <c r="B940" s="11" t="s">
        <v>1875</v>
      </c>
      <c r="C940" s="9" t="s">
        <v>1876</v>
      </c>
      <c r="D940" s="7" t="s">
        <v>352</v>
      </c>
      <c r="E940" s="9" t="s">
        <v>153</v>
      </c>
      <c r="F940" s="12">
        <v>278</v>
      </c>
      <c r="G940" t="str">
        <f>VLOOKUP(A940,planos!$C$1:$F$1040,3,)</f>
        <v>ATIVO - EM FUNCIONAMENTO</v>
      </c>
      <c r="H940" t="str">
        <f>VLOOKUP(A940,planos!$C$1:$F$1040,4,)</f>
        <v>LC109</v>
      </c>
      <c r="I940" t="str">
        <f>VLOOKUP(E940,segmentação!$A$1:$M$261,12,)</f>
        <v>S2</v>
      </c>
      <c r="J940" t="e">
        <f>VLOOKUP(A940,'Bcos e Seg'!$C$1:$AC$262,11,)</f>
        <v>#N/A</v>
      </c>
    </row>
    <row r="941" spans="1:10" x14ac:dyDescent="0.25">
      <c r="A941" s="7">
        <v>2013001983</v>
      </c>
      <c r="B941" s="11" t="s">
        <v>1877</v>
      </c>
      <c r="C941" s="9" t="s">
        <v>1878</v>
      </c>
      <c r="D941" s="7" t="s">
        <v>352</v>
      </c>
      <c r="E941" s="9" t="s">
        <v>127</v>
      </c>
      <c r="F941" s="12">
        <v>144</v>
      </c>
      <c r="G941" t="str">
        <f>VLOOKUP(A941,planos!$C$1:$F$1040,3,)</f>
        <v>ATIVO - EM FUNCIONAMENTO</v>
      </c>
      <c r="H941" t="str">
        <f>VLOOKUP(A941,planos!$C$1:$F$1040,4,)</f>
        <v>LC109</v>
      </c>
      <c r="I941" t="str">
        <f>VLOOKUP(E941,segmentação!$A$1:$M$261,12,)</f>
        <v>S2</v>
      </c>
      <c r="J941" t="e">
        <f>VLOOKUP(A941,'Bcos e Seg'!$C$1:$AC$262,11,)</f>
        <v>#N/A</v>
      </c>
    </row>
    <row r="942" spans="1:10" x14ac:dyDescent="0.25">
      <c r="A942" s="7">
        <v>2013002092</v>
      </c>
      <c r="B942" s="11" t="s">
        <v>1879</v>
      </c>
      <c r="C942" s="9" t="s">
        <v>1880</v>
      </c>
      <c r="D942" s="7" t="s">
        <v>297</v>
      </c>
      <c r="E942" s="9" t="s">
        <v>254</v>
      </c>
      <c r="F942" s="10">
        <v>8598</v>
      </c>
      <c r="G942" t="str">
        <f>VLOOKUP(A942,planos!$C$1:$F$1040,3,)</f>
        <v>ATIVO - EM FUNCIONAMENTO</v>
      </c>
      <c r="H942" t="str">
        <f>VLOOKUP(A942,planos!$C$1:$F$1040,4,)</f>
        <v>LC108/109</v>
      </c>
      <c r="I942" t="str">
        <f>VLOOKUP(E942,segmentação!$A$1:$M$261,12,)</f>
        <v>S2</v>
      </c>
      <c r="J942" t="e">
        <f>VLOOKUP(A942,'Bcos e Seg'!$C$1:$AC$262,11,)</f>
        <v>#N/A</v>
      </c>
    </row>
    <row r="943" spans="1:10" x14ac:dyDescent="0.25">
      <c r="A943" s="7">
        <v>2013002165</v>
      </c>
      <c r="B943" s="11" t="s">
        <v>1881</v>
      </c>
      <c r="C943" s="9" t="s">
        <v>1882</v>
      </c>
      <c r="D943" s="7" t="s">
        <v>286</v>
      </c>
      <c r="E943" s="9" t="s">
        <v>29</v>
      </c>
      <c r="F943" s="10">
        <v>5041</v>
      </c>
      <c r="G943" t="str">
        <f>VLOOKUP(A943,planos!$C$1:$F$1040,3,)</f>
        <v>ATIVO - EM FUNCIONAMENTO</v>
      </c>
      <c r="H943" t="str">
        <f>VLOOKUP(A943,planos!$C$1:$F$1040,4,)</f>
        <v>LC108/109</v>
      </c>
      <c r="I943" t="str">
        <f>VLOOKUP(E943,segmentação!$A$1:$M$261,12,)</f>
        <v>S2</v>
      </c>
      <c r="J943" t="str">
        <f>VLOOKUP(A943,'Bcos e Seg'!$C$1:$AC$262,11,)</f>
        <v>BANCO DO ESTADO DO RIO GRANDE DO SUL SA</v>
      </c>
    </row>
    <row r="944" spans="1:10" x14ac:dyDescent="0.25">
      <c r="A944" s="7">
        <v>2013002238</v>
      </c>
      <c r="B944" s="11" t="s">
        <v>1883</v>
      </c>
      <c r="C944" s="9" t="s">
        <v>1884</v>
      </c>
      <c r="D944" s="7" t="s">
        <v>352</v>
      </c>
      <c r="E944" s="9" t="s">
        <v>29</v>
      </c>
      <c r="F944" s="10">
        <v>9575</v>
      </c>
      <c r="G944" t="str">
        <f>VLOOKUP(A944,planos!$C$1:$F$1040,3,)</f>
        <v>ATIVO - EM FUNCIONAMENTO</v>
      </c>
      <c r="H944" t="str">
        <f>VLOOKUP(A944,planos!$C$1:$F$1040,4,)</f>
        <v>LC108/109</v>
      </c>
      <c r="I944" t="str">
        <f>VLOOKUP(E944,segmentação!$A$1:$M$261,12,)</f>
        <v>S2</v>
      </c>
      <c r="J944" t="str">
        <f>VLOOKUP(A944,'Bcos e Seg'!$C$1:$AC$262,11,)</f>
        <v>BANCO DO ESTADO DO RIO GRANDE DO SUL SA</v>
      </c>
    </row>
    <row r="945" spans="1:10" x14ac:dyDescent="0.25">
      <c r="A945" s="7">
        <v>2014000174</v>
      </c>
      <c r="B945" s="11" t="s">
        <v>1885</v>
      </c>
      <c r="C945" s="9" t="s">
        <v>1886</v>
      </c>
      <c r="D945" s="7" t="s">
        <v>297</v>
      </c>
      <c r="E945" s="9" t="s">
        <v>112</v>
      </c>
      <c r="F945" s="10">
        <v>19651</v>
      </c>
      <c r="G945" t="str">
        <f>VLOOKUP(A945,planos!$C$1:$F$1040,3,)</f>
        <v>ATIVO - EM FUNCIONAMENTO</v>
      </c>
      <c r="H945" t="str">
        <f>VLOOKUP(A945,planos!$C$1:$F$1040,4,)</f>
        <v>LC109</v>
      </c>
      <c r="I945" t="str">
        <f>VLOOKUP(E945,segmentação!$A$1:$M$261,12,)</f>
        <v>S3</v>
      </c>
      <c r="J945" t="e">
        <f>VLOOKUP(A945,'Bcos e Seg'!$C$1:$AC$262,11,)</f>
        <v>#N/A</v>
      </c>
    </row>
    <row r="946" spans="1:10" x14ac:dyDescent="0.25">
      <c r="A946" s="7">
        <v>2014000247</v>
      </c>
      <c r="B946" s="11" t="s">
        <v>1887</v>
      </c>
      <c r="C946" s="9" t="s">
        <v>1888</v>
      </c>
      <c r="D946" s="7" t="s">
        <v>297</v>
      </c>
      <c r="E946" s="9" t="s">
        <v>158</v>
      </c>
      <c r="F946" s="10">
        <v>3170</v>
      </c>
      <c r="G946" t="str">
        <f>VLOOKUP(A946,planos!$C$1:$F$1040,3,)</f>
        <v>ATIVO - EM FUNCIONAMENTO</v>
      </c>
      <c r="H946" t="str">
        <f>VLOOKUP(A946,planos!$C$1:$F$1040,4,)</f>
        <v>LC109</v>
      </c>
      <c r="I946" t="str">
        <f>VLOOKUP(E946,segmentação!$A$1:$M$261,12,)</f>
        <v>S2</v>
      </c>
      <c r="J946" t="e">
        <f>VLOOKUP(A946,'Bcos e Seg'!$C$1:$AC$262,11,)</f>
        <v>#N/A</v>
      </c>
    </row>
    <row r="947" spans="1:10" x14ac:dyDescent="0.25">
      <c r="A947" s="7">
        <v>2014000311</v>
      </c>
      <c r="B947" s="11" t="s">
        <v>1889</v>
      </c>
      <c r="C947" s="9" t="s">
        <v>1890</v>
      </c>
      <c r="D947" s="7" t="s">
        <v>297</v>
      </c>
      <c r="E947" s="9" t="s">
        <v>190</v>
      </c>
      <c r="F947" s="10">
        <v>4810</v>
      </c>
      <c r="G947" t="str">
        <f>VLOOKUP(A947,planos!$C$1:$F$1040,3,)</f>
        <v>ATIVO - EM FUNCIONAMENTO</v>
      </c>
      <c r="H947" t="str">
        <f>VLOOKUP(A947,planos!$C$1:$F$1040,4,)</f>
        <v>LC108/109</v>
      </c>
      <c r="I947" t="str">
        <f>VLOOKUP(E947,segmentação!$A$1:$M$261,12,)</f>
        <v>S4</v>
      </c>
      <c r="J947" t="e">
        <f>VLOOKUP(A947,'Bcos e Seg'!$C$1:$AC$262,11,)</f>
        <v>#N/A</v>
      </c>
    </row>
    <row r="948" spans="1:10" x14ac:dyDescent="0.25">
      <c r="A948" s="7">
        <v>2014000492</v>
      </c>
      <c r="B948" s="11" t="s">
        <v>1891</v>
      </c>
      <c r="C948" s="9" t="s">
        <v>1892</v>
      </c>
      <c r="D948" s="7" t="s">
        <v>352</v>
      </c>
      <c r="E948" s="9" t="s">
        <v>149</v>
      </c>
      <c r="F948" s="10">
        <v>2087</v>
      </c>
      <c r="G948" t="str">
        <f>VLOOKUP(A948,planos!$C$1:$F$1040,3,)</f>
        <v>ATIVO - EM FUNCIONAMENTO</v>
      </c>
      <c r="H948" t="str">
        <f>VLOOKUP(A948,planos!$C$1:$F$1040,4,)</f>
        <v>LC109</v>
      </c>
      <c r="I948" t="str">
        <f>VLOOKUP(E948,segmentação!$A$1:$M$261,12,)</f>
        <v>S4</v>
      </c>
      <c r="J948" t="e">
        <f>VLOOKUP(A948,'Bcos e Seg'!$C$1:$AC$262,11,)</f>
        <v>#N/A</v>
      </c>
    </row>
    <row r="949" spans="1:10" x14ac:dyDescent="0.25">
      <c r="A949" s="7">
        <v>2014000638</v>
      </c>
      <c r="B949" s="11" t="s">
        <v>1893</v>
      </c>
      <c r="C949" s="9" t="s">
        <v>1894</v>
      </c>
      <c r="D949" s="7" t="s">
        <v>297</v>
      </c>
      <c r="E949" s="9" t="s">
        <v>155</v>
      </c>
      <c r="F949" s="10">
        <v>1329</v>
      </c>
      <c r="G949" t="str">
        <f>VLOOKUP(A949,planos!$C$1:$F$1040,3,)</f>
        <v>ATIVO - EM FUNCIONAMENTO</v>
      </c>
      <c r="H949" t="str">
        <f>VLOOKUP(A949,planos!$C$1:$F$1040,4,)</f>
        <v>LC109</v>
      </c>
      <c r="I949" t="str">
        <f>VLOOKUP(E949,segmentação!$A$1:$M$261,12,)</f>
        <v>S3</v>
      </c>
      <c r="J949" t="e">
        <f>VLOOKUP(A949,'Bcos e Seg'!$C$1:$AC$262,11,)</f>
        <v>#N/A</v>
      </c>
    </row>
    <row r="950" spans="1:10" x14ac:dyDescent="0.25">
      <c r="A950" s="7">
        <v>2014000719</v>
      </c>
      <c r="B950" s="11" t="s">
        <v>1895</v>
      </c>
      <c r="C950" s="9" t="s">
        <v>1896</v>
      </c>
      <c r="D950" s="7" t="s">
        <v>297</v>
      </c>
      <c r="E950" s="9" t="s">
        <v>158</v>
      </c>
      <c r="F950" s="10">
        <v>1374</v>
      </c>
      <c r="G950" t="str">
        <f>VLOOKUP(A950,planos!$C$1:$F$1040,3,)</f>
        <v>ATIVO - EM FUNCIONAMENTO</v>
      </c>
      <c r="H950" t="str">
        <f>VLOOKUP(A950,planos!$C$1:$F$1040,4,)</f>
        <v>LC109</v>
      </c>
      <c r="I950" t="str">
        <f>VLOOKUP(E950,segmentação!$A$1:$M$261,12,)</f>
        <v>S2</v>
      </c>
      <c r="J950" t="e">
        <f>VLOOKUP(A950,'Bcos e Seg'!$C$1:$AC$262,11,)</f>
        <v>#N/A</v>
      </c>
    </row>
    <row r="951" spans="1:10" x14ac:dyDescent="0.25">
      <c r="A951" s="7">
        <v>2014000883</v>
      </c>
      <c r="B951" s="11" t="s">
        <v>1897</v>
      </c>
      <c r="C951" s="9" t="s">
        <v>1898</v>
      </c>
      <c r="D951" s="7" t="s">
        <v>352</v>
      </c>
      <c r="E951" s="9" t="s">
        <v>57</v>
      </c>
      <c r="F951" s="12">
        <v>510</v>
      </c>
      <c r="G951" t="str">
        <f>VLOOKUP(A951,planos!$C$1:$F$1040,3,)</f>
        <v>ATIVO - EM FUNCIONAMENTO</v>
      </c>
      <c r="H951" t="str">
        <f>VLOOKUP(A951,planos!$C$1:$F$1040,4,)</f>
        <v>LC108/109</v>
      </c>
      <c r="I951" t="str">
        <f>VLOOKUP(E951,segmentação!$A$1:$M$261,12,)</f>
        <v>S2</v>
      </c>
      <c r="J951" t="e">
        <f>VLOOKUP(A951,'Bcos e Seg'!$C$1:$AC$262,11,)</f>
        <v>#N/A</v>
      </c>
    </row>
    <row r="952" spans="1:10" x14ac:dyDescent="0.25">
      <c r="A952" s="7">
        <v>2014001065</v>
      </c>
      <c r="B952" s="11" t="s">
        <v>1899</v>
      </c>
      <c r="C952" s="9" t="s">
        <v>1900</v>
      </c>
      <c r="D952" s="7" t="s">
        <v>297</v>
      </c>
      <c r="E952" s="9" t="s">
        <v>143</v>
      </c>
      <c r="F952" s="12">
        <v>551</v>
      </c>
      <c r="G952" t="str">
        <f>VLOOKUP(A952,planos!$C$1:$F$1040,3,)</f>
        <v>ATIVO - EM FUNCIONAMENTO</v>
      </c>
      <c r="H952" t="str">
        <f>VLOOKUP(A952,planos!$C$1:$F$1040,4,)</f>
        <v>LC109</v>
      </c>
      <c r="I952" t="str">
        <f>VLOOKUP(E952,segmentação!$A$1:$M$261,12,)</f>
        <v>S4</v>
      </c>
      <c r="J952" t="e">
        <f>VLOOKUP(A952,'Bcos e Seg'!$C$1:$AC$262,11,)</f>
        <v>#N/A</v>
      </c>
    </row>
    <row r="953" spans="1:10" x14ac:dyDescent="0.25">
      <c r="A953" s="7">
        <v>2014001219</v>
      </c>
      <c r="B953" s="11" t="s">
        <v>1901</v>
      </c>
      <c r="C953" s="9" t="s">
        <v>1902</v>
      </c>
      <c r="D953" s="7" t="s">
        <v>352</v>
      </c>
      <c r="E953" s="9" t="s">
        <v>112</v>
      </c>
      <c r="F953" s="10">
        <v>1868</v>
      </c>
      <c r="G953" t="str">
        <f>VLOOKUP(A953,planos!$C$1:$F$1040,3,)</f>
        <v>ATIVO - EM FUNCIONAMENTO</v>
      </c>
      <c r="H953" t="str">
        <f>VLOOKUP(A953,planos!$C$1:$F$1040,4,)</f>
        <v>LC109</v>
      </c>
      <c r="I953" t="str">
        <f>VLOOKUP(E953,segmentação!$A$1:$M$261,12,)</f>
        <v>S3</v>
      </c>
      <c r="J953" t="e">
        <f>VLOOKUP(A953,'Bcos e Seg'!$C$1:$AC$262,11,)</f>
        <v>#N/A</v>
      </c>
    </row>
    <row r="954" spans="1:10" x14ac:dyDescent="0.25">
      <c r="A954" s="7">
        <v>2014001383</v>
      </c>
      <c r="B954" s="11" t="s">
        <v>1903</v>
      </c>
      <c r="C954" s="9" t="s">
        <v>1904</v>
      </c>
      <c r="D954" s="7" t="s">
        <v>286</v>
      </c>
      <c r="E954" s="9" t="s">
        <v>109</v>
      </c>
      <c r="F954" s="12">
        <v>211</v>
      </c>
      <c r="G954" t="str">
        <f>VLOOKUP(A954,planos!$C$1:$F$1040,3,)</f>
        <v>ATIVO - EM EXTINÇÃO</v>
      </c>
      <c r="H954" t="str">
        <f>VLOOKUP(A954,planos!$C$1:$F$1040,4,)</f>
        <v>LC108/109</v>
      </c>
      <c r="I954" t="str">
        <f>VLOOKUP(E954,segmentação!$A$1:$M$261,12,)</f>
        <v>S2</v>
      </c>
      <c r="J954" t="e">
        <f>VLOOKUP(A954,'Bcos e Seg'!$C$1:$AC$262,11,)</f>
        <v>#N/A</v>
      </c>
    </row>
    <row r="955" spans="1:10" x14ac:dyDescent="0.25">
      <c r="A955" s="7">
        <v>2014001456</v>
      </c>
      <c r="B955" s="11" t="s">
        <v>1905</v>
      </c>
      <c r="C955" s="9" t="s">
        <v>1906</v>
      </c>
      <c r="D955" s="7" t="s">
        <v>297</v>
      </c>
      <c r="E955" s="9" t="s">
        <v>220</v>
      </c>
      <c r="F955" s="10">
        <v>1785</v>
      </c>
      <c r="G955" t="str">
        <f>VLOOKUP(A955,planos!$C$1:$F$1040,3,)</f>
        <v>ATIVO - EM FUNCIONAMENTO</v>
      </c>
      <c r="H955" t="str">
        <f>VLOOKUP(A955,planos!$C$1:$F$1040,4,)</f>
        <v>LC109</v>
      </c>
      <c r="I955" t="str">
        <f>VLOOKUP(E955,segmentação!$A$1:$M$261,12,)</f>
        <v>S4</v>
      </c>
      <c r="J955" t="str">
        <f>VLOOKUP(A955,'Bcos e Seg'!$C$1:$AC$262,11,)</f>
        <v>MARITIMA SEGUROS SA</v>
      </c>
    </row>
    <row r="956" spans="1:10" x14ac:dyDescent="0.25">
      <c r="A956" s="7">
        <v>2014001529</v>
      </c>
      <c r="B956" s="11" t="s">
        <v>1907</v>
      </c>
      <c r="C956" s="9" t="s">
        <v>1908</v>
      </c>
      <c r="D956" s="7" t="s">
        <v>297</v>
      </c>
      <c r="E956" s="9" t="s">
        <v>158</v>
      </c>
      <c r="F956" s="12">
        <v>210</v>
      </c>
      <c r="G956" t="str">
        <f>VLOOKUP(A956,planos!$C$1:$F$1040,3,)</f>
        <v>ATIVO - EM FUNCIONAMENTO</v>
      </c>
      <c r="H956" t="str">
        <f>VLOOKUP(A956,planos!$C$1:$F$1040,4,)</f>
        <v>LC109</v>
      </c>
      <c r="I956" t="str">
        <f>VLOOKUP(E956,segmentação!$A$1:$M$261,12,)</f>
        <v>S2</v>
      </c>
      <c r="J956" t="e">
        <f>VLOOKUP(A956,'Bcos e Seg'!$C$1:$AC$262,11,)</f>
        <v>#N/A</v>
      </c>
    </row>
    <row r="957" spans="1:10" x14ac:dyDescent="0.25">
      <c r="A957" s="7">
        <v>2014001618</v>
      </c>
      <c r="B957" s="11" t="s">
        <v>1909</v>
      </c>
      <c r="C957" s="9" t="s">
        <v>1910</v>
      </c>
      <c r="D957" s="7" t="s">
        <v>297</v>
      </c>
      <c r="E957" s="9" t="s">
        <v>158</v>
      </c>
      <c r="F957" s="12">
        <v>61</v>
      </c>
      <c r="G957" t="str">
        <f>VLOOKUP(A957,planos!$C$1:$F$1040,3,)</f>
        <v>ATIVO - EM FUNCIONAMENTO</v>
      </c>
      <c r="H957" t="str">
        <f>VLOOKUP(A957,planos!$C$1:$F$1040,4,)</f>
        <v>LC109</v>
      </c>
      <c r="I957" t="str">
        <f>VLOOKUP(E957,segmentação!$A$1:$M$261,12,)</f>
        <v>S2</v>
      </c>
      <c r="J957" t="e">
        <f>VLOOKUP(A957,'Bcos e Seg'!$C$1:$AC$262,11,)</f>
        <v>#N/A</v>
      </c>
    </row>
    <row r="958" spans="1:10" x14ac:dyDescent="0.25">
      <c r="A958" s="7">
        <v>2014001774</v>
      </c>
      <c r="B958" s="11" t="s">
        <v>1911</v>
      </c>
      <c r="C958" s="9" t="s">
        <v>1220</v>
      </c>
      <c r="D958" s="7" t="s">
        <v>297</v>
      </c>
      <c r="E958" s="9" t="s">
        <v>201</v>
      </c>
      <c r="F958" s="10">
        <v>1207</v>
      </c>
      <c r="G958" t="str">
        <f>VLOOKUP(A958,planos!$C$1:$F$1040,3,)</f>
        <v>ATIVO - EM FUNCIONAMENTO</v>
      </c>
      <c r="H958" t="str">
        <f>VLOOKUP(A958,planos!$C$1:$F$1040,4,)</f>
        <v>LC109</v>
      </c>
      <c r="I958" t="str">
        <f>VLOOKUP(E958,segmentação!$A$1:$M$261,12,)</f>
        <v>S3</v>
      </c>
      <c r="J958" t="e">
        <f>VLOOKUP(A958,'Bcos e Seg'!$C$1:$AC$262,11,)</f>
        <v>#N/A</v>
      </c>
    </row>
    <row r="959" spans="1:10" x14ac:dyDescent="0.25">
      <c r="A959" s="7">
        <v>2014001847</v>
      </c>
      <c r="B959" s="11" t="s">
        <v>1912</v>
      </c>
      <c r="C959" s="9" t="s">
        <v>1913</v>
      </c>
      <c r="D959" s="7" t="s">
        <v>297</v>
      </c>
      <c r="E959" s="9" t="s">
        <v>274</v>
      </c>
      <c r="F959" s="10">
        <v>1354</v>
      </c>
      <c r="G959" t="str">
        <f>VLOOKUP(A959,planos!$C$1:$F$1040,3,)</f>
        <v>ATIVO - EM FUNCIONAMENTO</v>
      </c>
      <c r="H959" t="str">
        <f>VLOOKUP(A959,planos!$C$1:$F$1040,4,)</f>
        <v>LC109</v>
      </c>
      <c r="I959" t="str">
        <f>VLOOKUP(E959,segmentação!$A$1:$M$261,12,)</f>
        <v>S2</v>
      </c>
      <c r="J959" t="str">
        <f>VLOOKUP(A959,'Bcos e Seg'!$C$1:$AC$262,11,)</f>
        <v>TELEFONICA CORRETORA DE SEGUROS LTDA.</v>
      </c>
    </row>
    <row r="960" spans="1:10" x14ac:dyDescent="0.25">
      <c r="A960" s="7">
        <v>2014002118</v>
      </c>
      <c r="B960" s="11" t="s">
        <v>1914</v>
      </c>
      <c r="C960" s="9" t="s">
        <v>1915</v>
      </c>
      <c r="D960" s="7" t="s">
        <v>297</v>
      </c>
      <c r="E960" s="9" t="s">
        <v>232</v>
      </c>
      <c r="F960" s="12">
        <v>780</v>
      </c>
      <c r="G960" t="str">
        <f>VLOOKUP(A960,planos!$C$1:$F$1040,3,)</f>
        <v>ATIVO - EM FUNCIONAMENTO</v>
      </c>
      <c r="H960" t="str">
        <f>VLOOKUP(A960,planos!$C$1:$F$1040,4,)</f>
        <v>LC108/109</v>
      </c>
      <c r="I960" t="str">
        <f>VLOOKUP(E960,segmentação!$A$1:$M$261,12,)</f>
        <v>S2</v>
      </c>
      <c r="J960" t="e">
        <f>VLOOKUP(A960,'Bcos e Seg'!$C$1:$AC$262,11,)</f>
        <v>#N/A</v>
      </c>
    </row>
    <row r="961" spans="1:10" x14ac:dyDescent="0.25">
      <c r="A961" s="7">
        <v>2015000119</v>
      </c>
      <c r="B961" s="11" t="s">
        <v>1916</v>
      </c>
      <c r="C961" s="9" t="s">
        <v>1917</v>
      </c>
      <c r="D961" s="7" t="s">
        <v>297</v>
      </c>
      <c r="E961" s="9" t="s">
        <v>156</v>
      </c>
      <c r="F961" s="12">
        <v>394</v>
      </c>
      <c r="G961" t="str">
        <f>VLOOKUP(A961,planos!$C$1:$F$1040,3,)</f>
        <v>ATIVO - EM FUNCIONAMENTO</v>
      </c>
      <c r="H961" t="str">
        <f>VLOOKUP(A961,planos!$C$1:$F$1040,4,)</f>
        <v>LC109</v>
      </c>
      <c r="I961" t="str">
        <f>VLOOKUP(E961,segmentação!$A$1:$M$261,12,)</f>
        <v>S2</v>
      </c>
      <c r="J961" t="e">
        <f>VLOOKUP(A961,'Bcos e Seg'!$C$1:$AC$262,11,)</f>
        <v>#N/A</v>
      </c>
    </row>
    <row r="962" spans="1:10" x14ac:dyDescent="0.25">
      <c r="A962" s="7">
        <v>2015000356</v>
      </c>
      <c r="B962" s="11" t="s">
        <v>1918</v>
      </c>
      <c r="C962" s="9" t="s">
        <v>1919</v>
      </c>
      <c r="D962" s="7" t="s">
        <v>297</v>
      </c>
      <c r="E962" s="9" t="s">
        <v>149</v>
      </c>
      <c r="F962" s="10">
        <v>1331</v>
      </c>
      <c r="G962" t="str">
        <f>VLOOKUP(A962,planos!$C$1:$F$1040,3,)</f>
        <v>ATIVO - EM FUNCIONAMENTO</v>
      </c>
      <c r="H962" t="str">
        <f>VLOOKUP(A962,planos!$C$1:$F$1040,4,)</f>
        <v>LC109</v>
      </c>
      <c r="I962" t="str">
        <f>VLOOKUP(E962,segmentação!$A$1:$M$261,12,)</f>
        <v>S4</v>
      </c>
      <c r="J962" t="e">
        <f>VLOOKUP(A962,'Bcos e Seg'!$C$1:$AC$262,11,)</f>
        <v>#N/A</v>
      </c>
    </row>
    <row r="963" spans="1:10" x14ac:dyDescent="0.25">
      <c r="A963" s="7">
        <v>2015000429</v>
      </c>
      <c r="B963" s="11" t="s">
        <v>1920</v>
      </c>
      <c r="C963" s="9" t="s">
        <v>1921</v>
      </c>
      <c r="D963" s="7" t="s">
        <v>297</v>
      </c>
      <c r="E963" s="9" t="s">
        <v>184</v>
      </c>
      <c r="F963" s="10">
        <v>3492</v>
      </c>
      <c r="G963" t="str">
        <f>VLOOKUP(A963,planos!$C$1:$F$1040,3,)</f>
        <v>ATIVO - EM FUNCIONAMENTO</v>
      </c>
      <c r="H963" t="str">
        <f>VLOOKUP(A963,planos!$C$1:$F$1040,4,)</f>
        <v>LC108/109</v>
      </c>
      <c r="I963" t="str">
        <f>VLOOKUP(E963,segmentação!$A$1:$M$261,12,)</f>
        <v>S4</v>
      </c>
      <c r="J963" t="e">
        <f>VLOOKUP(A963,'Bcos e Seg'!$C$1:$AC$262,11,)</f>
        <v>#N/A</v>
      </c>
    </row>
    <row r="964" spans="1:10" x14ac:dyDescent="0.25">
      <c r="A964" s="7">
        <v>2015000518</v>
      </c>
      <c r="B964" s="11" t="s">
        <v>1922</v>
      </c>
      <c r="C964" s="9" t="s">
        <v>1923</v>
      </c>
      <c r="D964" s="7" t="s">
        <v>352</v>
      </c>
      <c r="E964" s="9" t="s">
        <v>158</v>
      </c>
      <c r="F964" s="10">
        <v>6874</v>
      </c>
      <c r="G964" t="str">
        <f>VLOOKUP(A964,planos!$C$1:$F$1040,3,)</f>
        <v>ATIVO - EM FUNCIONAMENTO</v>
      </c>
      <c r="H964" t="str">
        <f>VLOOKUP(A964,planos!$C$1:$F$1040,4,)</f>
        <v>LC109</v>
      </c>
      <c r="I964" t="str">
        <f>VLOOKUP(E964,segmentação!$A$1:$M$261,12,)</f>
        <v>S2</v>
      </c>
      <c r="J964" t="e">
        <f>VLOOKUP(A964,'Bcos e Seg'!$C$1:$AC$262,11,)</f>
        <v>#N/A</v>
      </c>
    </row>
    <row r="965" spans="1:10" x14ac:dyDescent="0.25">
      <c r="A965" s="7">
        <v>2015000674</v>
      </c>
      <c r="B965" s="11" t="s">
        <v>1924</v>
      </c>
      <c r="C965" s="9" t="s">
        <v>1924</v>
      </c>
      <c r="D965" s="7" t="s">
        <v>297</v>
      </c>
      <c r="E965" s="9" t="s">
        <v>214</v>
      </c>
      <c r="F965" s="10">
        <v>2681</v>
      </c>
      <c r="G965" t="str">
        <f>VLOOKUP(A965,planos!$C$1:$F$1040,3,)</f>
        <v>ATIVO - EM FUNCIONAMENTO</v>
      </c>
      <c r="H965" t="str">
        <f>VLOOKUP(A965,planos!$C$1:$F$1040,4,)</f>
        <v>LC109</v>
      </c>
      <c r="I965" t="str">
        <f>VLOOKUP(E965,segmentação!$A$1:$M$261,12,)</f>
        <v>S3</v>
      </c>
      <c r="J965" t="e">
        <f>VLOOKUP(A965,'Bcos e Seg'!$C$1:$AC$262,11,)</f>
        <v>#N/A</v>
      </c>
    </row>
    <row r="966" spans="1:10" x14ac:dyDescent="0.25">
      <c r="A966" s="7">
        <v>2015000747</v>
      </c>
      <c r="B966" s="11" t="s">
        <v>1925</v>
      </c>
      <c r="C966" s="9" t="s">
        <v>1926</v>
      </c>
      <c r="D966" s="7" t="s">
        <v>286</v>
      </c>
      <c r="E966" s="9" t="s">
        <v>82</v>
      </c>
      <c r="F966" s="12">
        <v>28</v>
      </c>
      <c r="G966" t="str">
        <f>VLOOKUP(A966,planos!$C$1:$F$1040,3,)</f>
        <v>ATIVO - EM FUNCIONAMENTO</v>
      </c>
      <c r="H966" t="str">
        <f>VLOOKUP(A966,planos!$C$1:$F$1040,4,)</f>
        <v>LC109</v>
      </c>
      <c r="I966" t="str">
        <f>VLOOKUP(E966,segmentação!$A$1:$M$261,12,)</f>
        <v>S3</v>
      </c>
      <c r="J966" t="e">
        <f>VLOOKUP(A966,'Bcos e Seg'!$C$1:$AC$262,11,)</f>
        <v>#N/A</v>
      </c>
    </row>
    <row r="967" spans="1:10" x14ac:dyDescent="0.25">
      <c r="A967" s="7">
        <v>2015000811</v>
      </c>
      <c r="B967" s="11" t="s">
        <v>1927</v>
      </c>
      <c r="C967" s="9" t="s">
        <v>1927</v>
      </c>
      <c r="D967" s="7" t="s">
        <v>297</v>
      </c>
      <c r="E967" s="9" t="s">
        <v>158</v>
      </c>
      <c r="F967" s="12">
        <v>0</v>
      </c>
      <c r="G967" t="str">
        <f>VLOOKUP(A967,planos!$C$1:$F$1040,3,)</f>
        <v>ATIVO - EM FUNCIONAMENTO</v>
      </c>
      <c r="H967" t="str">
        <f>VLOOKUP(A967,planos!$C$1:$F$1040,4,)</f>
        <v>LC109</v>
      </c>
      <c r="I967" t="str">
        <f>VLOOKUP(E967,segmentação!$A$1:$M$261,12,)</f>
        <v>S2</v>
      </c>
      <c r="J967" t="e">
        <f>VLOOKUP(A967,'Bcos e Seg'!$C$1:$AC$262,11,)</f>
        <v>#N/A</v>
      </c>
    </row>
    <row r="968" spans="1:10" x14ac:dyDescent="0.25">
      <c r="A968" s="7">
        <v>2015000992</v>
      </c>
      <c r="B968" s="11" t="s">
        <v>1928</v>
      </c>
      <c r="C968" s="9" t="s">
        <v>1928</v>
      </c>
      <c r="D968" s="7" t="s">
        <v>297</v>
      </c>
      <c r="E968" s="9" t="s">
        <v>87</v>
      </c>
      <c r="F968" s="12">
        <v>612</v>
      </c>
      <c r="G968" t="str">
        <f>VLOOKUP(A968,planos!$C$1:$F$1040,3,)</f>
        <v>ATIVO - EM FUNCIONAMENTO</v>
      </c>
      <c r="H968" t="str">
        <f>VLOOKUP(A968,planos!$C$1:$F$1040,4,)</f>
        <v>LC109</v>
      </c>
      <c r="I968" t="str">
        <f>VLOOKUP(E968,segmentação!$A$1:$M$261,12,)</f>
        <v>S2</v>
      </c>
      <c r="J968" t="e">
        <f>VLOOKUP(A968,'Bcos e Seg'!$C$1:$AC$262,11,)</f>
        <v>#N/A</v>
      </c>
    </row>
    <row r="969" spans="1:10" x14ac:dyDescent="0.25">
      <c r="A969" s="7">
        <v>2015001174</v>
      </c>
      <c r="B969" s="11" t="s">
        <v>1929</v>
      </c>
      <c r="C969" s="9" t="s">
        <v>1930</v>
      </c>
      <c r="D969" s="7" t="s">
        <v>297</v>
      </c>
      <c r="E969" s="9" t="s">
        <v>175</v>
      </c>
      <c r="F969" s="10">
        <v>14462</v>
      </c>
      <c r="G969" t="str">
        <f>VLOOKUP(A969,planos!$C$1:$F$1040,3,)</f>
        <v>ATIVO - EM FUNCIONAMENTO</v>
      </c>
      <c r="H969" t="str">
        <f>VLOOKUP(A969,planos!$C$1:$F$1040,4,)</f>
        <v>LC109</v>
      </c>
      <c r="I969" t="str">
        <f>VLOOKUP(E969,segmentação!$A$1:$M$261,12,)</f>
        <v>S3</v>
      </c>
      <c r="J969" t="str">
        <f>VLOOKUP(A969,'Bcos e Seg'!$C$1:$AC$262,11,)</f>
        <v>PORTO SEGURO COMPANHIA DE SEGUROS GERAIS</v>
      </c>
    </row>
    <row r="970" spans="1:10" x14ac:dyDescent="0.25">
      <c r="A970" s="7">
        <v>2015001247</v>
      </c>
      <c r="B970" s="11" t="s">
        <v>1931</v>
      </c>
      <c r="C970" s="9" t="s">
        <v>1932</v>
      </c>
      <c r="D970" s="7" t="s">
        <v>297</v>
      </c>
      <c r="E970" s="9" t="s">
        <v>190</v>
      </c>
      <c r="F970" s="10">
        <v>1142</v>
      </c>
      <c r="G970" t="str">
        <f>VLOOKUP(A970,planos!$C$1:$F$1040,3,)</f>
        <v>ATIVO - EM FUNCIONAMENTO</v>
      </c>
      <c r="H970" t="str">
        <f>VLOOKUP(A970,planos!$C$1:$F$1040,4,)</f>
        <v>LC108/109</v>
      </c>
      <c r="I970" t="str">
        <f>VLOOKUP(E970,segmentação!$A$1:$M$261,12,)</f>
        <v>S4</v>
      </c>
      <c r="J970" t="e">
        <f>VLOOKUP(A970,'Bcos e Seg'!$C$1:$AC$262,11,)</f>
        <v>#N/A</v>
      </c>
    </row>
    <row r="971" spans="1:10" x14ac:dyDescent="0.25">
      <c r="A971" s="7">
        <v>2015001311</v>
      </c>
      <c r="B971" s="11" t="s">
        <v>1933</v>
      </c>
      <c r="C971" s="9" t="s">
        <v>1934</v>
      </c>
      <c r="D971" s="7" t="s">
        <v>297</v>
      </c>
      <c r="E971" s="9" t="s">
        <v>59</v>
      </c>
      <c r="F971" s="10">
        <v>4824</v>
      </c>
      <c r="G971" t="str">
        <f>VLOOKUP(A971,planos!$C$1:$F$1040,3,)</f>
        <v>ATIVO - EM FUNCIONAMENTO</v>
      </c>
      <c r="H971" t="str">
        <f>VLOOKUP(A971,planos!$C$1:$F$1040,4,)</f>
        <v>LC108/109</v>
      </c>
      <c r="I971" t="str">
        <f>VLOOKUP(E971,segmentação!$A$1:$M$261,12,)</f>
        <v>S3</v>
      </c>
      <c r="J971" t="e">
        <f>VLOOKUP(A971,'Bcos e Seg'!$C$1:$AC$262,11,)</f>
        <v>#N/A</v>
      </c>
    </row>
    <row r="972" spans="1:10" x14ac:dyDescent="0.25">
      <c r="A972" s="7">
        <v>2015001492</v>
      </c>
      <c r="B972" s="11" t="s">
        <v>1935</v>
      </c>
      <c r="C972" s="9" t="s">
        <v>1936</v>
      </c>
      <c r="D972" s="7" t="s">
        <v>286</v>
      </c>
      <c r="E972" s="9" t="s">
        <v>59</v>
      </c>
      <c r="F972" s="10">
        <v>3661</v>
      </c>
      <c r="G972" t="str">
        <f>VLOOKUP(A972,planos!$C$1:$F$1040,3,)</f>
        <v>ATIVO - EM EXTINÇÃO</v>
      </c>
      <c r="H972" t="str">
        <f>VLOOKUP(A972,planos!$C$1:$F$1040,4,)</f>
        <v>LC108/109</v>
      </c>
      <c r="I972" t="str">
        <f>VLOOKUP(E972,segmentação!$A$1:$M$261,12,)</f>
        <v>S3</v>
      </c>
      <c r="J972" t="e">
        <f>VLOOKUP(A972,'Bcos e Seg'!$C$1:$AC$262,11,)</f>
        <v>#N/A</v>
      </c>
    </row>
    <row r="973" spans="1:10" x14ac:dyDescent="0.25">
      <c r="A973" s="7">
        <v>2015001565</v>
      </c>
      <c r="B973" s="11" t="s">
        <v>1937</v>
      </c>
      <c r="C973" s="9" t="s">
        <v>1938</v>
      </c>
      <c r="D973" s="7" t="s">
        <v>286</v>
      </c>
      <c r="E973" s="9" t="s">
        <v>28</v>
      </c>
      <c r="F973" s="12">
        <v>471</v>
      </c>
      <c r="G973" t="str">
        <f>VLOOKUP(A973,planos!$C$1:$F$1040,3,)</f>
        <v>ATIVO - EM FUNCIONAMENTO</v>
      </c>
      <c r="H973" t="str">
        <f>VLOOKUP(A973,planos!$C$1:$F$1040,4,)</f>
        <v>LC109</v>
      </c>
      <c r="I973" t="str">
        <f>VLOOKUP(E973,segmentação!$A$1:$M$261,12,)</f>
        <v>S1</v>
      </c>
      <c r="J973" t="str">
        <f>VLOOKUP(A973,'Bcos e Seg'!$C$1:$AC$262,11,)</f>
        <v>BANCO SANTANDER (BRASIL) S.A.</v>
      </c>
    </row>
    <row r="974" spans="1:10" x14ac:dyDescent="0.25">
      <c r="A974" s="7">
        <v>2015001638</v>
      </c>
      <c r="B974" s="11" t="s">
        <v>1939</v>
      </c>
      <c r="C974" s="9" t="s">
        <v>1940</v>
      </c>
      <c r="D974" s="7" t="s">
        <v>286</v>
      </c>
      <c r="E974" s="9" t="s">
        <v>28</v>
      </c>
      <c r="F974" s="12">
        <v>137</v>
      </c>
      <c r="G974" t="str">
        <f>VLOOKUP(A974,planos!$C$1:$F$1040,3,)</f>
        <v>ATIVO - EM FUNCIONAMENTO</v>
      </c>
      <c r="H974" t="str">
        <f>VLOOKUP(A974,planos!$C$1:$F$1040,4,)</f>
        <v>LC109</v>
      </c>
      <c r="I974" t="str">
        <f>VLOOKUP(E974,segmentação!$A$1:$M$261,12,)</f>
        <v>S1</v>
      </c>
      <c r="J974" t="str">
        <f>VLOOKUP(A974,'Bcos e Seg'!$C$1:$AC$262,11,)</f>
        <v>BANCO SANTANDER (BRASIL) S.A.</v>
      </c>
    </row>
    <row r="975" spans="1:10" x14ac:dyDescent="0.25">
      <c r="A975" s="7">
        <v>2015001719</v>
      </c>
      <c r="B975" s="11" t="s">
        <v>1941</v>
      </c>
      <c r="C975" s="9" t="s">
        <v>1942</v>
      </c>
      <c r="D975" s="7" t="s">
        <v>286</v>
      </c>
      <c r="E975" s="9" t="s">
        <v>28</v>
      </c>
      <c r="F975" s="12">
        <v>147</v>
      </c>
      <c r="G975" t="str">
        <f>VLOOKUP(A975,planos!$C$1:$F$1040,3,)</f>
        <v>ATIVO - EM FUNCIONAMENTO</v>
      </c>
      <c r="H975" t="str">
        <f>VLOOKUP(A975,planos!$C$1:$F$1040,4,)</f>
        <v>LC109</v>
      </c>
      <c r="I975" t="str">
        <f>VLOOKUP(E975,segmentação!$A$1:$M$261,12,)</f>
        <v>S1</v>
      </c>
      <c r="J975" t="str">
        <f>VLOOKUP(A975,'Bcos e Seg'!$C$1:$AC$262,11,)</f>
        <v>BANCO SANTANDER (BRASIL) S.A.</v>
      </c>
    </row>
    <row r="976" spans="1:10" x14ac:dyDescent="0.25">
      <c r="A976" s="7">
        <v>2015001883</v>
      </c>
      <c r="B976" s="11" t="s">
        <v>1943</v>
      </c>
      <c r="C976" s="9" t="s">
        <v>1944</v>
      </c>
      <c r="D976" s="7" t="s">
        <v>297</v>
      </c>
      <c r="E976" s="9" t="s">
        <v>142</v>
      </c>
      <c r="F976" s="12">
        <v>249</v>
      </c>
      <c r="G976" t="str">
        <f>VLOOKUP(A976,planos!$C$1:$F$1040,3,)</f>
        <v>ATIVO - EM FUNCIONAMENTO</v>
      </c>
      <c r="H976" t="str">
        <f>VLOOKUP(A976,planos!$C$1:$F$1040,4,)</f>
        <v>LC109</v>
      </c>
      <c r="I976" t="str">
        <f>VLOOKUP(E976,segmentação!$A$1:$M$261,12,)</f>
        <v>S4</v>
      </c>
      <c r="J976" t="e">
        <f>VLOOKUP(A976,'Bcos e Seg'!$C$1:$AC$262,11,)</f>
        <v>#N/A</v>
      </c>
    </row>
    <row r="977" spans="1:10" x14ac:dyDescent="0.25">
      <c r="A977" s="7">
        <v>2016000147</v>
      </c>
      <c r="B977" s="11" t="s">
        <v>1945</v>
      </c>
      <c r="C977" s="9" t="s">
        <v>1946</v>
      </c>
      <c r="D977" s="7" t="s">
        <v>297</v>
      </c>
      <c r="E977" s="9" t="s">
        <v>156</v>
      </c>
      <c r="F977" s="10">
        <v>1217</v>
      </c>
      <c r="G977" t="str">
        <f>VLOOKUP(A977,planos!$C$1:$F$1040,3,)</f>
        <v>ATIVO - EM FUNCIONAMENTO</v>
      </c>
      <c r="H977" t="str">
        <f>VLOOKUP(A977,planos!$C$1:$F$1040,4,)</f>
        <v>LC109</v>
      </c>
      <c r="I977" t="str">
        <f>VLOOKUP(E977,segmentação!$A$1:$M$261,12,)</f>
        <v>S2</v>
      </c>
      <c r="J977" t="e">
        <f>VLOOKUP(A977,'Bcos e Seg'!$C$1:$AC$262,11,)</f>
        <v>#N/A</v>
      </c>
    </row>
    <row r="978" spans="1:10" x14ac:dyDescent="0.25">
      <c r="A978" s="7">
        <v>2016000211</v>
      </c>
      <c r="B978" s="11" t="s">
        <v>1947</v>
      </c>
      <c r="C978" s="9" t="s">
        <v>1948</v>
      </c>
      <c r="D978" s="7" t="s">
        <v>297</v>
      </c>
      <c r="E978" s="9" t="s">
        <v>158</v>
      </c>
      <c r="F978" s="12">
        <v>8</v>
      </c>
      <c r="G978" t="str">
        <f>VLOOKUP(A978,planos!$C$1:$F$1040,3,)</f>
        <v>ATIVO - EM RETIRADA DE PATROCÍNIO</v>
      </c>
      <c r="H978" t="str">
        <f>VLOOKUP(A978,planos!$C$1:$F$1040,4,)</f>
        <v>LC109</v>
      </c>
      <c r="I978" t="str">
        <f>VLOOKUP(E978,segmentação!$A$1:$M$261,12,)</f>
        <v>S2</v>
      </c>
      <c r="J978" t="e">
        <f>VLOOKUP(A978,'Bcos e Seg'!$C$1:$AC$262,11,)</f>
        <v>#N/A</v>
      </c>
    </row>
    <row r="979" spans="1:10" x14ac:dyDescent="0.25">
      <c r="A979" s="7">
        <v>2016000392</v>
      </c>
      <c r="B979" s="11" t="s">
        <v>1949</v>
      </c>
      <c r="C979" s="9" t="s">
        <v>1522</v>
      </c>
      <c r="D979" s="7" t="s">
        <v>297</v>
      </c>
      <c r="E979" s="9" t="s">
        <v>116</v>
      </c>
      <c r="F979" s="10">
        <v>3391</v>
      </c>
      <c r="G979" t="str">
        <f>VLOOKUP(A979,planos!$C$1:$F$1040,3,)</f>
        <v>ATIVO - EM FUNCIONAMENTO</v>
      </c>
      <c r="H979" t="str">
        <f>VLOOKUP(A979,planos!$C$1:$F$1040,4,)</f>
        <v>LC109</v>
      </c>
      <c r="I979" t="str">
        <f>VLOOKUP(E979,segmentação!$A$1:$M$261,12,)</f>
        <v>S2</v>
      </c>
      <c r="J979" t="e">
        <f>VLOOKUP(A979,'Bcos e Seg'!$C$1:$AC$262,11,)</f>
        <v>#N/A</v>
      </c>
    </row>
    <row r="980" spans="1:10" x14ac:dyDescent="0.25">
      <c r="A980" s="7">
        <v>2016000465</v>
      </c>
      <c r="B980" s="11" t="s">
        <v>1950</v>
      </c>
      <c r="C980" s="9" t="s">
        <v>1951</v>
      </c>
      <c r="D980" s="7" t="s">
        <v>297</v>
      </c>
      <c r="E980" s="9" t="s">
        <v>122</v>
      </c>
      <c r="F980" s="10">
        <v>3841</v>
      </c>
      <c r="G980" t="str">
        <f>VLOOKUP(A980,planos!$C$1:$F$1040,3,)</f>
        <v>ATIVO - EM FUNCIONAMENTO</v>
      </c>
      <c r="H980" t="str">
        <f>VLOOKUP(A980,planos!$C$1:$F$1040,4,)</f>
        <v>LC109</v>
      </c>
      <c r="I980" t="str">
        <f>VLOOKUP(E980,segmentação!$A$1:$M$261,12,)</f>
        <v>S3</v>
      </c>
      <c r="J980" t="e">
        <f>VLOOKUP(A980,'Bcos e Seg'!$C$1:$AC$262,11,)</f>
        <v>#N/A</v>
      </c>
    </row>
    <row r="981" spans="1:10" x14ac:dyDescent="0.25">
      <c r="A981" s="7">
        <v>2016000538</v>
      </c>
      <c r="B981" s="11" t="s">
        <v>1952</v>
      </c>
      <c r="C981" s="9" t="s">
        <v>1952</v>
      </c>
      <c r="D981" s="7" t="s">
        <v>297</v>
      </c>
      <c r="E981" s="9" t="s">
        <v>32</v>
      </c>
      <c r="F981" s="10">
        <v>1655</v>
      </c>
      <c r="G981" t="str">
        <f>VLOOKUP(A981,planos!$C$1:$F$1040,3,)</f>
        <v>ATIVO - EM FUNCIONAMENTO</v>
      </c>
      <c r="H981" t="str">
        <f>VLOOKUP(A981,planos!$C$1:$F$1040,4,)</f>
        <v>LC109</v>
      </c>
      <c r="I981" t="str">
        <f>VLOOKUP(E981,segmentação!$A$1:$M$261,12,)</f>
        <v>S2</v>
      </c>
      <c r="J981" t="e">
        <f>VLOOKUP(A981,'Bcos e Seg'!$C$1:$AC$262,11,)</f>
        <v>#N/A</v>
      </c>
    </row>
    <row r="982" spans="1:10" x14ac:dyDescent="0.25">
      <c r="A982" s="7">
        <v>2016000619</v>
      </c>
      <c r="B982" s="11" t="s">
        <v>1953</v>
      </c>
      <c r="C982" s="9" t="s">
        <v>1390</v>
      </c>
      <c r="D982" s="7" t="s">
        <v>297</v>
      </c>
      <c r="E982" s="9" t="s">
        <v>90</v>
      </c>
      <c r="F982" s="10">
        <v>1809</v>
      </c>
      <c r="G982" t="str">
        <f>VLOOKUP(A982,planos!$C$1:$F$1040,3,)</f>
        <v>ATIVO - EM FUNCIONAMENTO</v>
      </c>
      <c r="H982" t="str">
        <f>VLOOKUP(A982,planos!$C$1:$F$1040,4,)</f>
        <v>LC109</v>
      </c>
      <c r="I982" t="str">
        <f>VLOOKUP(E982,segmentação!$A$1:$M$261,12,)</f>
        <v>S3</v>
      </c>
      <c r="J982" t="e">
        <f>VLOOKUP(A982,'Bcos e Seg'!$C$1:$AC$262,11,)</f>
        <v>#N/A</v>
      </c>
    </row>
    <row r="983" spans="1:10" x14ac:dyDescent="0.25">
      <c r="A983" s="7">
        <v>2016000783</v>
      </c>
      <c r="B983" s="11" t="s">
        <v>1954</v>
      </c>
      <c r="C983" s="9" t="s">
        <v>1955</v>
      </c>
      <c r="D983" s="7" t="s">
        <v>297</v>
      </c>
      <c r="E983" s="9" t="s">
        <v>149</v>
      </c>
      <c r="F983" s="12">
        <v>299</v>
      </c>
      <c r="G983" t="str">
        <f>VLOOKUP(A983,planos!$C$1:$F$1040,3,)</f>
        <v>ATIVO - EM FUNCIONAMENTO</v>
      </c>
      <c r="H983" t="str">
        <f>VLOOKUP(A983,planos!$C$1:$F$1040,4,)</f>
        <v>LC109</v>
      </c>
      <c r="I983" t="str">
        <f>VLOOKUP(E983,segmentação!$A$1:$M$261,12,)</f>
        <v>S4</v>
      </c>
      <c r="J983" t="e">
        <f>VLOOKUP(A983,'Bcos e Seg'!$C$1:$AC$262,11,)</f>
        <v>#N/A</v>
      </c>
    </row>
    <row r="984" spans="1:10" x14ac:dyDescent="0.25">
      <c r="A984" s="7">
        <v>2016000856</v>
      </c>
      <c r="B984" s="11" t="s">
        <v>1956</v>
      </c>
      <c r="C984" s="9" t="s">
        <v>1957</v>
      </c>
      <c r="D984" s="7" t="s">
        <v>297</v>
      </c>
      <c r="E984" s="9" t="s">
        <v>218</v>
      </c>
      <c r="F984" s="10">
        <v>3086</v>
      </c>
      <c r="G984" t="str">
        <f>VLOOKUP(A984,planos!$C$1:$F$1040,3,)</f>
        <v>ATIVO - EM FUNCIONAMENTO</v>
      </c>
      <c r="H984" t="str">
        <f>VLOOKUP(A984,planos!$C$1:$F$1040,4,)</f>
        <v>LC108/109</v>
      </c>
      <c r="I984" t="str">
        <f>VLOOKUP(E984,segmentação!$A$1:$M$261,12,)</f>
        <v>S4</v>
      </c>
      <c r="J984" t="e">
        <f>VLOOKUP(A984,'Bcos e Seg'!$C$1:$AC$262,11,)</f>
        <v>#N/A</v>
      </c>
    </row>
    <row r="985" spans="1:10" x14ac:dyDescent="0.25">
      <c r="A985" s="7">
        <v>2016000929</v>
      </c>
      <c r="B985" s="11" t="s">
        <v>1958</v>
      </c>
      <c r="C985" s="9" t="s">
        <v>1959</v>
      </c>
      <c r="D985" s="7" t="s">
        <v>297</v>
      </c>
      <c r="E985" s="9" t="s">
        <v>158</v>
      </c>
      <c r="F985" s="12">
        <v>58</v>
      </c>
      <c r="G985" t="str">
        <f>VLOOKUP(A985,planos!$C$1:$F$1040,3,)</f>
        <v>ATIVO - EM FUNCIONAMENTO</v>
      </c>
      <c r="H985" t="str">
        <f>VLOOKUP(A985,planos!$C$1:$F$1040,4,)</f>
        <v>LC109</v>
      </c>
      <c r="I985" t="str">
        <f>VLOOKUP(E985,segmentação!$A$1:$M$261,12,)</f>
        <v>S2</v>
      </c>
      <c r="J985" t="e">
        <f>VLOOKUP(A985,'Bcos e Seg'!$C$1:$AC$262,11,)</f>
        <v>#N/A</v>
      </c>
    </row>
    <row r="986" spans="1:10" x14ac:dyDescent="0.25">
      <c r="A986" s="7">
        <v>2016001038</v>
      </c>
      <c r="B986" s="11" t="s">
        <v>1960</v>
      </c>
      <c r="C986" s="9" t="s">
        <v>1961</v>
      </c>
      <c r="D986" s="7" t="s">
        <v>297</v>
      </c>
      <c r="E986" s="9" t="s">
        <v>158</v>
      </c>
      <c r="F986" s="12">
        <v>303</v>
      </c>
      <c r="G986" t="str">
        <f>VLOOKUP(A986,planos!$C$1:$F$1040,3,)</f>
        <v>ATIVO - EM FUNCIONAMENTO</v>
      </c>
      <c r="H986" t="str">
        <f>VLOOKUP(A986,planos!$C$1:$F$1040,4,)</f>
        <v>LC109</v>
      </c>
      <c r="I986" t="str">
        <f>VLOOKUP(E986,segmentação!$A$1:$M$261,12,)</f>
        <v>S2</v>
      </c>
      <c r="J986" t="e">
        <f>VLOOKUP(A986,'Bcos e Seg'!$C$1:$AC$262,11,)</f>
        <v>#N/A</v>
      </c>
    </row>
    <row r="987" spans="1:10" x14ac:dyDescent="0.25">
      <c r="A987" s="7">
        <v>2016001119</v>
      </c>
      <c r="B987" s="11" t="s">
        <v>1962</v>
      </c>
      <c r="C987" s="9" t="s">
        <v>1153</v>
      </c>
      <c r="D987" s="7" t="s">
        <v>297</v>
      </c>
      <c r="E987" s="9" t="s">
        <v>158</v>
      </c>
      <c r="F987" s="12">
        <v>143</v>
      </c>
      <c r="G987" t="str">
        <f>VLOOKUP(A987,planos!$C$1:$F$1040,3,)</f>
        <v>ATIVO - EM FUNCIONAMENTO</v>
      </c>
      <c r="H987" t="str">
        <f>VLOOKUP(A987,planos!$C$1:$F$1040,4,)</f>
        <v>LC109</v>
      </c>
      <c r="I987" t="str">
        <f>VLOOKUP(E987,segmentação!$A$1:$M$261,12,)</f>
        <v>S2</v>
      </c>
      <c r="J987" t="e">
        <f>VLOOKUP(A987,'Bcos e Seg'!$C$1:$AC$262,11,)</f>
        <v>#N/A</v>
      </c>
    </row>
    <row r="988" spans="1:10" x14ac:dyDescent="0.25">
      <c r="A988" s="7">
        <v>2016001283</v>
      </c>
      <c r="B988" s="11" t="s">
        <v>1963</v>
      </c>
      <c r="C988" s="9" t="s">
        <v>1964</v>
      </c>
      <c r="D988" s="7" t="s">
        <v>297</v>
      </c>
      <c r="E988" s="9" t="s">
        <v>235</v>
      </c>
      <c r="F988" s="10">
        <v>2244</v>
      </c>
      <c r="G988" t="str">
        <f>VLOOKUP(A988,planos!$C$1:$F$1040,3,)</f>
        <v>ATIVO - EM FUNCIONAMENTO</v>
      </c>
      <c r="H988" t="str">
        <f>VLOOKUP(A988,planos!$C$1:$F$1040,4,)</f>
        <v>LC108/109</v>
      </c>
      <c r="I988" t="str">
        <f>VLOOKUP(E988,segmentação!$A$1:$M$261,12,)</f>
        <v>S4</v>
      </c>
      <c r="J988" t="e">
        <f>VLOOKUP(A988,'Bcos e Seg'!$C$1:$AC$262,11,)</f>
        <v>#N/A</v>
      </c>
    </row>
    <row r="989" spans="1:10" x14ac:dyDescent="0.25">
      <c r="A989" s="7">
        <v>2016001356</v>
      </c>
      <c r="B989" s="11" t="s">
        <v>1965</v>
      </c>
      <c r="C989" s="9" t="s">
        <v>1966</v>
      </c>
      <c r="D989" s="7" t="s">
        <v>352</v>
      </c>
      <c r="E989" s="9" t="s">
        <v>143</v>
      </c>
      <c r="F989" s="12">
        <v>59</v>
      </c>
      <c r="G989" t="str">
        <f>VLOOKUP(A989,planos!$C$1:$F$1040,3,)</f>
        <v>ATIVO - EM FUNCIONAMENTO</v>
      </c>
      <c r="H989" t="str">
        <f>VLOOKUP(A989,planos!$C$1:$F$1040,4,)</f>
        <v>LC109</v>
      </c>
      <c r="I989" t="str">
        <f>VLOOKUP(E989,segmentação!$A$1:$M$261,12,)</f>
        <v>S4</v>
      </c>
      <c r="J989" t="e">
        <f>VLOOKUP(A989,'Bcos e Seg'!$C$1:$AC$262,11,)</f>
        <v>#N/A</v>
      </c>
    </row>
    <row r="990" spans="1:10" x14ac:dyDescent="0.25">
      <c r="A990" s="7">
        <v>2016001429</v>
      </c>
      <c r="B990" s="11" t="s">
        <v>1967</v>
      </c>
      <c r="C990" s="9" t="s">
        <v>945</v>
      </c>
      <c r="D990" s="7" t="s">
        <v>297</v>
      </c>
      <c r="E990" s="9" t="s">
        <v>143</v>
      </c>
      <c r="F990" s="12">
        <v>943</v>
      </c>
      <c r="G990" t="str">
        <f>VLOOKUP(A990,planos!$C$1:$F$1040,3,)</f>
        <v>ATIVO - EM FUNCIONAMENTO</v>
      </c>
      <c r="H990" t="str">
        <f>VLOOKUP(A990,planos!$C$1:$F$1040,4,)</f>
        <v>LC109</v>
      </c>
      <c r="I990" t="str">
        <f>VLOOKUP(E990,segmentação!$A$1:$M$261,12,)</f>
        <v>S4</v>
      </c>
      <c r="J990" t="e">
        <f>VLOOKUP(A990,'Bcos e Seg'!$C$1:$AC$262,11,)</f>
        <v>#N/A</v>
      </c>
    </row>
    <row r="991" spans="1:10" x14ac:dyDescent="0.25">
      <c r="A991" s="7">
        <v>2016001518</v>
      </c>
      <c r="B991" s="11" t="s">
        <v>1968</v>
      </c>
      <c r="C991" s="9" t="s">
        <v>1969</v>
      </c>
      <c r="D991" s="7" t="s">
        <v>297</v>
      </c>
      <c r="E991" s="9" t="s">
        <v>244</v>
      </c>
      <c r="F991" s="10">
        <v>2471</v>
      </c>
      <c r="G991" t="str">
        <f>VLOOKUP(A991,planos!$C$1:$F$1040,3,)</f>
        <v>ATIVO - EM FUNCIONAMENTO</v>
      </c>
      <c r="H991" t="str">
        <f>VLOOKUP(A991,planos!$C$1:$F$1040,4,)</f>
        <v>LC108/109</v>
      </c>
      <c r="I991" t="str">
        <f>VLOOKUP(E991,segmentação!$A$1:$M$261,12,)</f>
        <v>S4</v>
      </c>
      <c r="J991" t="e">
        <f>VLOOKUP(A991,'Bcos e Seg'!$C$1:$AC$262,11,)</f>
        <v>#N/A</v>
      </c>
    </row>
    <row r="992" spans="1:10" x14ac:dyDescent="0.25">
      <c r="A992" s="7">
        <v>2016001674</v>
      </c>
      <c r="B992" s="11" t="s">
        <v>1970</v>
      </c>
      <c r="C992" s="9" t="s">
        <v>1971</v>
      </c>
      <c r="D992" s="7" t="s">
        <v>286</v>
      </c>
      <c r="E992" s="9" t="s">
        <v>75</v>
      </c>
      <c r="F992" s="12">
        <v>161</v>
      </c>
      <c r="G992" t="str">
        <f>VLOOKUP(A992,planos!$C$1:$F$1040,3,)</f>
        <v>ATIVO - EM FUNCIONAMENTO</v>
      </c>
      <c r="H992" t="str">
        <f>VLOOKUP(A992,planos!$C$1:$F$1040,4,)</f>
        <v>LC109</v>
      </c>
      <c r="I992" t="str">
        <f>VLOOKUP(E992,segmentação!$A$1:$M$261,12,)</f>
        <v>S4</v>
      </c>
      <c r="J992" t="e">
        <f>VLOOKUP(A992,'Bcos e Seg'!$C$1:$AC$262,11,)</f>
        <v>#N/A</v>
      </c>
    </row>
    <row r="993" spans="1:10" x14ac:dyDescent="0.25">
      <c r="A993" s="7">
        <v>2016001747</v>
      </c>
      <c r="B993" s="11" t="s">
        <v>1972</v>
      </c>
      <c r="C993" s="9" t="s">
        <v>1973</v>
      </c>
      <c r="D993" s="7" t="s">
        <v>352</v>
      </c>
      <c r="E993" s="9" t="s">
        <v>75</v>
      </c>
      <c r="F993" s="12">
        <v>52</v>
      </c>
      <c r="G993" t="str">
        <f>VLOOKUP(A993,planos!$C$1:$F$1040,3,)</f>
        <v>ATIVO - EM FUNCIONAMENTO</v>
      </c>
      <c r="H993" t="str">
        <f>VLOOKUP(A993,planos!$C$1:$F$1040,4,)</f>
        <v>LC109</v>
      </c>
      <c r="I993" t="str">
        <f>VLOOKUP(E993,segmentação!$A$1:$M$261,12,)</f>
        <v>S4</v>
      </c>
      <c r="J993" t="e">
        <f>VLOOKUP(A993,'Bcos e Seg'!$C$1:$AC$262,11,)</f>
        <v>#N/A</v>
      </c>
    </row>
    <row r="994" spans="1:10" x14ac:dyDescent="0.25">
      <c r="A994" s="7">
        <v>2016001811</v>
      </c>
      <c r="B994" s="11" t="s">
        <v>1974</v>
      </c>
      <c r="C994" s="9" t="s">
        <v>1975</v>
      </c>
      <c r="D994" s="7" t="s">
        <v>297</v>
      </c>
      <c r="E994" s="9" t="s">
        <v>247</v>
      </c>
      <c r="F994" s="12">
        <v>773</v>
      </c>
      <c r="G994" t="str">
        <f>VLOOKUP(A994,planos!$C$1:$F$1040,3,)</f>
        <v>ATIVO - EM FUNCIONAMENTO</v>
      </c>
      <c r="H994" t="str">
        <f>VLOOKUP(A994,planos!$C$1:$F$1040,4,)</f>
        <v>LC108/109</v>
      </c>
      <c r="I994" t="str">
        <f>VLOOKUP(E994,segmentação!$A$1:$M$261,12,)</f>
        <v>S3</v>
      </c>
      <c r="J994" t="str">
        <f>VLOOKUP(A994,'Bcos e Seg'!$C$1:$AC$262,11,)</f>
        <v>BANESE ADMINISTRADORA E CORRETORA DE SEGUROS LTDA</v>
      </c>
    </row>
    <row r="995" spans="1:10" x14ac:dyDescent="0.25">
      <c r="A995" s="7">
        <v>2016001992</v>
      </c>
      <c r="B995" s="11" t="s">
        <v>1976</v>
      </c>
      <c r="C995" s="9" t="s">
        <v>1977</v>
      </c>
      <c r="D995" s="7" t="s">
        <v>297</v>
      </c>
      <c r="E995" s="9" t="s">
        <v>225</v>
      </c>
      <c r="F995" s="10">
        <v>157003</v>
      </c>
      <c r="G995" t="str">
        <f>VLOOKUP(A995,planos!$C$1:$F$1040,3,)</f>
        <v>ATIVO - EM FUNCIONAMENTO</v>
      </c>
      <c r="H995" t="str">
        <f>VLOOKUP(A995,planos!$C$1:$F$1040,4,)</f>
        <v>LC109</v>
      </c>
      <c r="I995" t="str">
        <f>VLOOKUP(E995,segmentação!$A$1:$M$261,12,)</f>
        <v>S2</v>
      </c>
      <c r="J995" t="e">
        <f>VLOOKUP(A995,'Bcos e Seg'!$C$1:$AC$262,11,)</f>
        <v>#N/A</v>
      </c>
    </row>
    <row r="996" spans="1:10" x14ac:dyDescent="0.25">
      <c r="A996" s="7">
        <v>2016002018</v>
      </c>
      <c r="B996" s="11" t="s">
        <v>1978</v>
      </c>
      <c r="C996" s="9" t="s">
        <v>1979</v>
      </c>
      <c r="D996" s="7" t="s">
        <v>352</v>
      </c>
      <c r="E996" s="9" t="s">
        <v>127</v>
      </c>
      <c r="F996" s="12">
        <v>95</v>
      </c>
      <c r="G996" t="str">
        <f>VLOOKUP(A996,planos!$C$1:$F$1040,3,)</f>
        <v>ATIVO - EM FUNCIONAMENTO</v>
      </c>
      <c r="H996" t="str">
        <f>VLOOKUP(A996,planos!$C$1:$F$1040,4,)</f>
        <v>LC109</v>
      </c>
      <c r="I996" t="str">
        <f>VLOOKUP(E996,segmentação!$A$1:$M$261,12,)</f>
        <v>S2</v>
      </c>
      <c r="J996" t="e">
        <f>VLOOKUP(A996,'Bcos e Seg'!$C$1:$AC$262,11,)</f>
        <v>#N/A</v>
      </c>
    </row>
    <row r="997" spans="1:10" x14ac:dyDescent="0.25">
      <c r="A997" s="7">
        <v>2016002174</v>
      </c>
      <c r="B997" s="11" t="s">
        <v>1980</v>
      </c>
      <c r="C997" s="9" t="s">
        <v>1981</v>
      </c>
      <c r="D997" s="7" t="s">
        <v>297</v>
      </c>
      <c r="E997" s="9" t="s">
        <v>153</v>
      </c>
      <c r="F997" s="12">
        <v>921</v>
      </c>
      <c r="G997" t="str">
        <f>VLOOKUP(A997,planos!$C$1:$F$1040,3,)</f>
        <v>ATIVO - EM FUNCIONAMENTO</v>
      </c>
      <c r="H997" t="str">
        <f>VLOOKUP(A997,planos!$C$1:$F$1040,4,)</f>
        <v>LC109</v>
      </c>
      <c r="I997" t="str">
        <f>VLOOKUP(E997,segmentação!$A$1:$M$261,12,)</f>
        <v>S2</v>
      </c>
      <c r="J997" t="e">
        <f>VLOOKUP(A997,'Bcos e Seg'!$C$1:$AC$262,11,)</f>
        <v>#N/A</v>
      </c>
    </row>
    <row r="998" spans="1:10" x14ac:dyDescent="0.25">
      <c r="A998" s="7">
        <v>2016002247</v>
      </c>
      <c r="B998" s="11" t="s">
        <v>1982</v>
      </c>
      <c r="C998" s="9" t="s">
        <v>1982</v>
      </c>
      <c r="D998" s="7" t="s">
        <v>297</v>
      </c>
      <c r="E998" s="9" t="s">
        <v>87</v>
      </c>
      <c r="F998" s="12">
        <v>45</v>
      </c>
      <c r="G998" t="str">
        <f>VLOOKUP(A998,planos!$C$1:$F$1040,3,)</f>
        <v>ATIVO - EM FUNCIONAMENTO</v>
      </c>
      <c r="H998" t="str">
        <f>VLOOKUP(A998,planos!$C$1:$F$1040,4,)</f>
        <v>LC109</v>
      </c>
      <c r="I998" t="str">
        <f>VLOOKUP(E998,segmentação!$A$1:$M$261,12,)</f>
        <v>S2</v>
      </c>
      <c r="J998" t="e">
        <f>VLOOKUP(A998,'Bcos e Seg'!$C$1:$AC$262,11,)</f>
        <v>#N/A</v>
      </c>
    </row>
    <row r="999" spans="1:10" x14ac:dyDescent="0.25">
      <c r="A999" s="7">
        <v>2016002311</v>
      </c>
      <c r="B999" s="11" t="s">
        <v>1983</v>
      </c>
      <c r="C999" s="9" t="s">
        <v>1983</v>
      </c>
      <c r="D999" s="7" t="s">
        <v>297</v>
      </c>
      <c r="E999" s="9" t="s">
        <v>87</v>
      </c>
      <c r="F999" s="12">
        <v>50</v>
      </c>
      <c r="G999" t="str">
        <f>VLOOKUP(A999,planos!$C$1:$F$1040,3,)</f>
        <v>ATIVO - EM FUNCIONAMENTO</v>
      </c>
      <c r="H999" t="str">
        <f>VLOOKUP(A999,planos!$C$1:$F$1040,4,)</f>
        <v>LC109</v>
      </c>
      <c r="I999" t="str">
        <f>VLOOKUP(E999,segmentação!$A$1:$M$261,12,)</f>
        <v>S2</v>
      </c>
      <c r="J999" t="e">
        <f>VLOOKUP(A999,'Bcos e Seg'!$C$1:$AC$262,11,)</f>
        <v>#N/A</v>
      </c>
    </row>
    <row r="1000" spans="1:10" x14ac:dyDescent="0.25">
      <c r="A1000" s="7">
        <v>2017000183</v>
      </c>
      <c r="B1000" s="11" t="s">
        <v>1984</v>
      </c>
      <c r="C1000" s="9" t="s">
        <v>1985</v>
      </c>
      <c r="D1000" s="7" t="s">
        <v>297</v>
      </c>
      <c r="E1000" s="9" t="s">
        <v>232</v>
      </c>
      <c r="F1000" s="10">
        <v>1101</v>
      </c>
      <c r="G1000" t="str">
        <f>VLOOKUP(A1000,planos!$C$1:$F$1040,3,)</f>
        <v>ATIVO - EM FUNCIONAMENTO</v>
      </c>
      <c r="H1000" t="str">
        <f>VLOOKUP(A1000,planos!$C$1:$F$1040,4,)</f>
        <v>LC108/109</v>
      </c>
      <c r="I1000" t="str">
        <f>VLOOKUP(E1000,segmentação!$A$1:$M$261,12,)</f>
        <v>S2</v>
      </c>
      <c r="J1000" t="str">
        <f>VLOOKUP(A1000,'Bcos e Seg'!$C$1:$AC$262,11,)</f>
        <v>BRB</v>
      </c>
    </row>
    <row r="1001" spans="1:10" x14ac:dyDescent="0.25">
      <c r="A1001" s="7">
        <v>2017000256</v>
      </c>
      <c r="B1001" s="11" t="s">
        <v>1986</v>
      </c>
      <c r="C1001" s="9" t="s">
        <v>1799</v>
      </c>
      <c r="D1001" s="7" t="s">
        <v>297</v>
      </c>
      <c r="E1001" s="9" t="s">
        <v>27</v>
      </c>
      <c r="F1001" s="10">
        <v>1331</v>
      </c>
      <c r="G1001" t="str">
        <f>VLOOKUP(A1001,planos!$C$1:$F$1040,3,)</f>
        <v>ATIVO - EM FUNCIONAMENTO</v>
      </c>
      <c r="H1001" t="str">
        <f>VLOOKUP(A1001,planos!$C$1:$F$1040,4,)</f>
        <v>LC108/109</v>
      </c>
      <c r="I1001" t="str">
        <f>VLOOKUP(E1001,segmentação!$A$1:$M$261,12,)</f>
        <v>S3</v>
      </c>
      <c r="J1001" t="str">
        <f>VLOOKUP(A1001,'Bcos e Seg'!$C$1:$AC$262,11,)</f>
        <v>BANESTES SEGUROS SA</v>
      </c>
    </row>
    <row r="1002" spans="1:10" x14ac:dyDescent="0.25">
      <c r="A1002" s="7">
        <v>2017000418</v>
      </c>
      <c r="B1002" s="11" t="s">
        <v>1987</v>
      </c>
      <c r="C1002" s="9" t="s">
        <v>1988</v>
      </c>
      <c r="D1002" s="7" t="s">
        <v>297</v>
      </c>
      <c r="E1002" s="9" t="s">
        <v>156</v>
      </c>
      <c r="F1002" s="12">
        <v>316</v>
      </c>
      <c r="G1002" t="str">
        <f>VLOOKUP(A1002,planos!$C$1:$F$1040,3,)</f>
        <v>ATIVO - EM FUNCIONAMENTO</v>
      </c>
      <c r="H1002" t="str">
        <f>VLOOKUP(A1002,planos!$C$1:$F$1040,4,)</f>
        <v>LC109</v>
      </c>
      <c r="I1002" t="str">
        <f>VLOOKUP(E1002,segmentação!$A$1:$M$261,12,)</f>
        <v>S2</v>
      </c>
      <c r="J1002" t="e">
        <f>VLOOKUP(A1002,'Bcos e Seg'!$C$1:$AC$262,11,)</f>
        <v>#N/A</v>
      </c>
    </row>
    <row r="1003" spans="1:10" x14ac:dyDescent="0.25">
      <c r="A1003" s="7">
        <v>2017000574</v>
      </c>
      <c r="B1003" s="11" t="s">
        <v>1989</v>
      </c>
      <c r="C1003" s="9" t="s">
        <v>1989</v>
      </c>
      <c r="D1003" s="7" t="s">
        <v>297</v>
      </c>
      <c r="E1003" s="9" t="s">
        <v>32</v>
      </c>
      <c r="F1003" s="12">
        <v>780</v>
      </c>
      <c r="G1003" t="str">
        <f>VLOOKUP(A1003,planos!$C$1:$F$1040,3,)</f>
        <v>ATIVO - EM FUNCIONAMENTO</v>
      </c>
      <c r="H1003" t="str">
        <f>VLOOKUP(A1003,planos!$C$1:$F$1040,4,)</f>
        <v>LC109</v>
      </c>
      <c r="I1003" t="str">
        <f>VLOOKUP(E1003,segmentação!$A$1:$M$261,12,)</f>
        <v>S2</v>
      </c>
      <c r="J1003" t="e">
        <f>VLOOKUP(A1003,'Bcos e Seg'!$C$1:$AC$262,11,)</f>
        <v>#N/A</v>
      </c>
    </row>
    <row r="1004" spans="1:10" x14ac:dyDescent="0.25">
      <c r="A1004" s="7">
        <v>2017000647</v>
      </c>
      <c r="B1004" s="11" t="s">
        <v>1990</v>
      </c>
      <c r="C1004" s="9" t="s">
        <v>1991</v>
      </c>
      <c r="D1004" s="7" t="s">
        <v>297</v>
      </c>
      <c r="E1004" s="9" t="s">
        <v>80</v>
      </c>
      <c r="F1004" s="10">
        <v>18264</v>
      </c>
      <c r="G1004" t="str">
        <f>VLOOKUP(A1004,planos!$C$1:$F$1040,3,)</f>
        <v>ATIVO - EM FUNCIONAMENTO</v>
      </c>
      <c r="H1004" t="str">
        <f>VLOOKUP(A1004,planos!$C$1:$F$1040,4,)</f>
        <v>LC109</v>
      </c>
      <c r="I1004" t="str">
        <f>VLOOKUP(E1004,segmentação!$A$1:$M$261,12,)</f>
        <v>S3</v>
      </c>
      <c r="J1004" t="str">
        <f>VLOOKUP(A1004,'Bcos e Seg'!$C$1:$AC$262,11,)</f>
        <v>ENERGISA PLANEJAMENTO E CORRETAGEM DE SEGUROS LTDA</v>
      </c>
    </row>
    <row r="1005" spans="1:10" x14ac:dyDescent="0.25">
      <c r="A1005" s="7">
        <v>2017000711</v>
      </c>
      <c r="B1005" s="11" t="s">
        <v>1992</v>
      </c>
      <c r="C1005" s="9" t="s">
        <v>1993</v>
      </c>
      <c r="D1005" s="7" t="s">
        <v>297</v>
      </c>
      <c r="E1005" s="9" t="s">
        <v>32</v>
      </c>
      <c r="F1005" s="12">
        <v>366</v>
      </c>
      <c r="G1005" t="str">
        <f>VLOOKUP(A1005,planos!$C$1:$F$1040,3,)</f>
        <v>ATIVO - EM FUNCIONAMENTO</v>
      </c>
      <c r="H1005" t="str">
        <f>VLOOKUP(A1005,planos!$C$1:$F$1040,4,)</f>
        <v>LC109</v>
      </c>
      <c r="I1005" t="str">
        <f>VLOOKUP(E1005,segmentação!$A$1:$M$261,12,)</f>
        <v>S2</v>
      </c>
      <c r="J1005" t="e">
        <f>VLOOKUP(A1005,'Bcos e Seg'!$C$1:$AC$262,11,)</f>
        <v>#N/A</v>
      </c>
    </row>
    <row r="1006" spans="1:10" x14ac:dyDescent="0.25">
      <c r="A1006" s="7">
        <v>2017000892</v>
      </c>
      <c r="B1006" s="11" t="s">
        <v>1994</v>
      </c>
      <c r="C1006" s="9" t="s">
        <v>1994</v>
      </c>
      <c r="D1006" s="7" t="s">
        <v>297</v>
      </c>
      <c r="E1006" s="9" t="s">
        <v>223</v>
      </c>
      <c r="F1006" s="12">
        <v>640</v>
      </c>
      <c r="G1006" t="str">
        <f>VLOOKUP(A1006,planos!$C$1:$F$1040,3,)</f>
        <v>ATIVO - EM FUNCIONAMENTO</v>
      </c>
      <c r="H1006" t="str">
        <f>VLOOKUP(A1006,planos!$C$1:$F$1040,4,)</f>
        <v>LC109</v>
      </c>
      <c r="I1006" t="str">
        <f>VLOOKUP(E1006,segmentação!$A$1:$M$261,12,)</f>
        <v>S3</v>
      </c>
      <c r="J1006" t="e">
        <f>VLOOKUP(A1006,'Bcos e Seg'!$C$1:$AC$262,11,)</f>
        <v>#N/A</v>
      </c>
    </row>
    <row r="1007" spans="1:10" x14ac:dyDescent="0.25">
      <c r="A1007" s="7">
        <v>2017000965</v>
      </c>
      <c r="B1007" s="11" t="s">
        <v>1995</v>
      </c>
      <c r="C1007" s="9" t="s">
        <v>1996</v>
      </c>
      <c r="D1007" s="7" t="s">
        <v>297</v>
      </c>
      <c r="E1007" s="9" t="s">
        <v>183</v>
      </c>
      <c r="F1007" s="10">
        <v>1309</v>
      </c>
      <c r="G1007" t="str">
        <f>VLOOKUP(A1007,planos!$C$1:$F$1040,3,)</f>
        <v>ATIVO - EM FUNCIONAMENTO</v>
      </c>
      <c r="H1007" t="str">
        <f>VLOOKUP(A1007,planos!$C$1:$F$1040,4,)</f>
        <v>LC108/109</v>
      </c>
      <c r="I1007" t="str">
        <f>VLOOKUP(E1007,segmentação!$A$1:$M$261,12,)</f>
        <v>S4</v>
      </c>
      <c r="J1007" t="e">
        <f>VLOOKUP(A1007,'Bcos e Seg'!$C$1:$AC$262,11,)</f>
        <v>#N/A</v>
      </c>
    </row>
    <row r="1008" spans="1:10" x14ac:dyDescent="0.25">
      <c r="A1008" s="7">
        <v>2017001074</v>
      </c>
      <c r="B1008" s="11" t="s">
        <v>1997</v>
      </c>
      <c r="C1008" s="9" t="s">
        <v>1998</v>
      </c>
      <c r="D1008" s="7" t="s">
        <v>352</v>
      </c>
      <c r="E1008" s="9" t="s">
        <v>158</v>
      </c>
      <c r="F1008" s="10">
        <v>2591</v>
      </c>
      <c r="G1008" t="str">
        <f>VLOOKUP(A1008,planos!$C$1:$F$1040,3,)</f>
        <v>ATIVO - EM FUNCIONAMENTO</v>
      </c>
      <c r="H1008" t="str">
        <f>VLOOKUP(A1008,planos!$C$1:$F$1040,4,)</f>
        <v>LC109</v>
      </c>
      <c r="I1008" t="str">
        <f>VLOOKUP(E1008,segmentação!$A$1:$M$261,12,)</f>
        <v>S2</v>
      </c>
      <c r="J1008" t="e">
        <f>VLOOKUP(A1008,'Bcos e Seg'!$C$1:$AC$262,11,)</f>
        <v>#N/A</v>
      </c>
    </row>
    <row r="1009" spans="1:10" x14ac:dyDescent="0.25">
      <c r="A1009" s="7">
        <v>2017001147</v>
      </c>
      <c r="B1009" s="11" t="s">
        <v>1999</v>
      </c>
      <c r="C1009" s="9" t="s">
        <v>1998</v>
      </c>
      <c r="D1009" s="7" t="s">
        <v>352</v>
      </c>
      <c r="E1009" s="9" t="s">
        <v>158</v>
      </c>
      <c r="F1009" s="10">
        <v>1996</v>
      </c>
      <c r="G1009" t="str">
        <f>VLOOKUP(A1009,planos!$C$1:$F$1040,3,)</f>
        <v>ATIVO - EM FUNCIONAMENTO</v>
      </c>
      <c r="H1009" t="str">
        <f>VLOOKUP(A1009,planos!$C$1:$F$1040,4,)</f>
        <v>LC109</v>
      </c>
      <c r="I1009" t="str">
        <f>VLOOKUP(E1009,segmentação!$A$1:$M$261,12,)</f>
        <v>S2</v>
      </c>
      <c r="J1009" t="e">
        <f>VLOOKUP(A1009,'Bcos e Seg'!$C$1:$AC$262,11,)</f>
        <v>#N/A</v>
      </c>
    </row>
    <row r="1010" spans="1:10" x14ac:dyDescent="0.25">
      <c r="A1010" s="7">
        <v>2017001211</v>
      </c>
      <c r="B1010" s="11" t="s">
        <v>2000</v>
      </c>
      <c r="C1010" s="9" t="s">
        <v>2001</v>
      </c>
      <c r="D1010" s="7" t="s">
        <v>297</v>
      </c>
      <c r="E1010" s="9" t="s">
        <v>257</v>
      </c>
      <c r="F1010" s="10">
        <v>5030</v>
      </c>
      <c r="G1010" t="str">
        <f>VLOOKUP(A1010,planos!$C$1:$F$1040,3,)</f>
        <v>ATIVO - EM FUNCIONAMENTO</v>
      </c>
      <c r="H1010" t="str">
        <f>VLOOKUP(A1010,planos!$C$1:$F$1040,4,)</f>
        <v>LC109</v>
      </c>
      <c r="I1010" t="str">
        <f>VLOOKUP(E1010,segmentação!$A$1:$M$261,12,)</f>
        <v>S4</v>
      </c>
      <c r="J1010" t="e">
        <f>VLOOKUP(A1010,'Bcos e Seg'!$C$1:$AC$262,11,)</f>
        <v>#N/A</v>
      </c>
    </row>
    <row r="1011" spans="1:10" x14ac:dyDescent="0.25">
      <c r="A1011" s="7">
        <v>2017001392</v>
      </c>
      <c r="B1011" s="11" t="s">
        <v>2002</v>
      </c>
      <c r="C1011" s="9" t="s">
        <v>2003</v>
      </c>
      <c r="D1011" s="7" t="s">
        <v>286</v>
      </c>
      <c r="E1011" s="9" t="s">
        <v>240</v>
      </c>
      <c r="F1011" s="12">
        <v>636</v>
      </c>
      <c r="G1011" t="str">
        <f>VLOOKUP(A1011,planos!$C$1:$F$1040,3,)</f>
        <v>ATIVO - EM EXTINÇÃO</v>
      </c>
      <c r="H1011" t="str">
        <f>VLOOKUP(A1011,planos!$C$1:$F$1040,4,)</f>
        <v>LC108/109</v>
      </c>
      <c r="I1011" t="str">
        <f>VLOOKUP(E1011,segmentação!$A$1:$M$261,12,)</f>
        <v>S3</v>
      </c>
      <c r="J1011" t="e">
        <f>VLOOKUP(A1011,'Bcos e Seg'!$C$1:$AC$262,11,)</f>
        <v>#N/A</v>
      </c>
    </row>
    <row r="1012" spans="1:10" x14ac:dyDescent="0.25">
      <c r="A1012" s="7">
        <v>2017001465</v>
      </c>
      <c r="B1012" s="11" t="s">
        <v>2004</v>
      </c>
      <c r="C1012" s="9" t="s">
        <v>2005</v>
      </c>
      <c r="D1012" s="7" t="s">
        <v>297</v>
      </c>
      <c r="E1012" s="9" t="s">
        <v>107</v>
      </c>
      <c r="F1012" s="10">
        <v>11443</v>
      </c>
      <c r="G1012" t="str">
        <f>VLOOKUP(A1012,planos!$C$1:$F$1040,3,)</f>
        <v>ATIVO - EM FUNCIONAMENTO</v>
      </c>
      <c r="H1012" t="str">
        <f>VLOOKUP(A1012,planos!$C$1:$F$1040,4,)</f>
        <v>LC108/109</v>
      </c>
      <c r="I1012" t="str">
        <f>VLOOKUP(E1012,segmentação!$A$1:$M$261,12,)</f>
        <v>S2</v>
      </c>
      <c r="J1012" t="e">
        <f>VLOOKUP(A1012,'Bcos e Seg'!$C$1:$AC$262,11,)</f>
        <v>#N/A</v>
      </c>
    </row>
    <row r="1013" spans="1:10" x14ac:dyDescent="0.25">
      <c r="A1013" s="7">
        <v>2017001538</v>
      </c>
      <c r="B1013" s="11" t="s">
        <v>2006</v>
      </c>
      <c r="C1013" s="9" t="s">
        <v>2007</v>
      </c>
      <c r="D1013" s="7" t="s">
        <v>297</v>
      </c>
      <c r="E1013" s="9" t="s">
        <v>158</v>
      </c>
      <c r="F1013" s="10">
        <v>1880</v>
      </c>
      <c r="G1013" t="str">
        <f>VLOOKUP(A1013,planos!$C$1:$F$1040,3,)</f>
        <v>ATIVO - EM FUNCIONAMENTO</v>
      </c>
      <c r="H1013" t="str">
        <f>VLOOKUP(A1013,planos!$C$1:$F$1040,4,)</f>
        <v>LC109</v>
      </c>
      <c r="I1013" t="str">
        <f>VLOOKUP(E1013,segmentação!$A$1:$M$261,12,)</f>
        <v>S2</v>
      </c>
      <c r="J1013" t="e">
        <f>VLOOKUP(A1013,'Bcos e Seg'!$C$1:$AC$262,11,)</f>
        <v>#N/A</v>
      </c>
    </row>
    <row r="1014" spans="1:10" x14ac:dyDescent="0.25">
      <c r="A1014" s="7">
        <v>2017001619</v>
      </c>
      <c r="B1014" s="11" t="s">
        <v>2008</v>
      </c>
      <c r="C1014" s="9" t="s">
        <v>2009</v>
      </c>
      <c r="D1014" s="7" t="s">
        <v>297</v>
      </c>
      <c r="E1014" s="9" t="s">
        <v>158</v>
      </c>
      <c r="F1014" s="12">
        <v>2</v>
      </c>
      <c r="G1014" t="str">
        <f>VLOOKUP(A1014,planos!$C$1:$F$1040,3,)</f>
        <v>ATIVO - EM FUNCIONAMENTO</v>
      </c>
      <c r="H1014" t="str">
        <f>VLOOKUP(A1014,planos!$C$1:$F$1040,4,)</f>
        <v>LC109</v>
      </c>
      <c r="I1014" t="str">
        <f>VLOOKUP(E1014,segmentação!$A$1:$M$261,12,)</f>
        <v>S2</v>
      </c>
      <c r="J1014" t="e">
        <f>VLOOKUP(A1014,'Bcos e Seg'!$C$1:$AC$262,11,)</f>
        <v>#N/A</v>
      </c>
    </row>
    <row r="1015" spans="1:10" x14ac:dyDescent="0.25">
      <c r="A1015" s="7">
        <v>2018000111</v>
      </c>
      <c r="B1015" s="11" t="s">
        <v>2010</v>
      </c>
      <c r="C1015" s="9" t="s">
        <v>2011</v>
      </c>
      <c r="D1015" s="7" t="s">
        <v>297</v>
      </c>
      <c r="E1015" s="9" t="s">
        <v>225</v>
      </c>
      <c r="F1015" s="12">
        <v>320</v>
      </c>
      <c r="G1015" t="str">
        <f>VLOOKUP(A1015,planos!$C$1:$F$1040,3,)</f>
        <v>ATIVO - EM FUNCIONAMENTO</v>
      </c>
      <c r="H1015" t="str">
        <f>VLOOKUP(A1015,planos!$C$1:$F$1040,4,)</f>
        <v>LC109</v>
      </c>
      <c r="I1015" t="str">
        <f>VLOOKUP(E1015,segmentação!$A$1:$M$261,12,)</f>
        <v>S2</v>
      </c>
      <c r="J1015" t="e">
        <f>VLOOKUP(A1015,'Bcos e Seg'!$C$1:$AC$262,11,)</f>
        <v>#N/A</v>
      </c>
    </row>
    <row r="1016" spans="1:10" x14ac:dyDescent="0.25">
      <c r="A1016" s="7">
        <v>2018000292</v>
      </c>
      <c r="B1016" s="11" t="s">
        <v>2012</v>
      </c>
      <c r="C1016" s="9" t="s">
        <v>2013</v>
      </c>
      <c r="D1016" s="7" t="s">
        <v>286</v>
      </c>
      <c r="E1016" s="9" t="s">
        <v>172</v>
      </c>
      <c r="F1016" s="10">
        <v>107033</v>
      </c>
      <c r="G1016" t="str">
        <f>VLOOKUP(A1016,planos!$C$1:$F$1040,3,)</f>
        <v>ATIVO - EM EXTINÇÃO</v>
      </c>
      <c r="H1016" t="str">
        <f>VLOOKUP(A1016,planos!$C$1:$F$1040,4,)</f>
        <v>LC108/109</v>
      </c>
      <c r="I1016" t="str">
        <f>VLOOKUP(E1016,segmentação!$A$1:$M$261,12,)</f>
        <v>S1</v>
      </c>
      <c r="J1016" t="e">
        <f>VLOOKUP(A1016,'Bcos e Seg'!$C$1:$AC$262,11,)</f>
        <v>#N/A</v>
      </c>
    </row>
    <row r="1017" spans="1:10" x14ac:dyDescent="0.25">
      <c r="A1017" s="7">
        <v>2018000365</v>
      </c>
      <c r="B1017" s="11" t="s">
        <v>2014</v>
      </c>
      <c r="C1017" s="9" t="s">
        <v>2015</v>
      </c>
      <c r="D1017" s="7" t="s">
        <v>297</v>
      </c>
      <c r="E1017" s="9" t="s">
        <v>57</v>
      </c>
      <c r="F1017" s="10">
        <v>1372</v>
      </c>
      <c r="G1017" t="str">
        <f>VLOOKUP(A1017,planos!$C$1:$F$1040,3,)</f>
        <v>ATIVO - EM FUNCIONAMENTO</v>
      </c>
      <c r="H1017" t="str">
        <f>VLOOKUP(A1017,planos!$C$1:$F$1040,4,)</f>
        <v>LC108/109</v>
      </c>
      <c r="I1017" t="str">
        <f>VLOOKUP(E1017,segmentação!$A$1:$M$261,12,)</f>
        <v>S2</v>
      </c>
      <c r="J1017" t="e">
        <f>VLOOKUP(A1017,'Bcos e Seg'!$C$1:$AC$262,11,)</f>
        <v>#N/A</v>
      </c>
    </row>
    <row r="1018" spans="1:10" x14ac:dyDescent="0.25">
      <c r="A1018" s="7">
        <v>2018000519</v>
      </c>
      <c r="B1018" s="11" t="s">
        <v>2016</v>
      </c>
      <c r="C1018" s="9" t="s">
        <v>2017</v>
      </c>
      <c r="D1018" s="7" t="s">
        <v>297</v>
      </c>
      <c r="E1018" s="9" t="s">
        <v>155</v>
      </c>
      <c r="F1018" s="12">
        <v>818</v>
      </c>
      <c r="G1018" t="str">
        <f>VLOOKUP(A1018,planos!$C$1:$F$1040,3,)</f>
        <v>ATIVO - EM FUNCIONAMENTO</v>
      </c>
      <c r="H1018" t="str">
        <f>VLOOKUP(A1018,planos!$C$1:$F$1040,4,)</f>
        <v>LC109</v>
      </c>
      <c r="I1018" t="str">
        <f>VLOOKUP(E1018,segmentação!$A$1:$M$261,12,)</f>
        <v>S3</v>
      </c>
      <c r="J1018" t="e">
        <f>VLOOKUP(A1018,'Bcos e Seg'!$C$1:$AC$262,11,)</f>
        <v>#N/A</v>
      </c>
    </row>
    <row r="1019" spans="1:10" x14ac:dyDescent="0.25">
      <c r="A1019" s="7">
        <v>2018000756</v>
      </c>
      <c r="B1019" s="11" t="s">
        <v>2018</v>
      </c>
      <c r="C1019" s="9" t="s">
        <v>2019</v>
      </c>
      <c r="D1019" s="7" t="s">
        <v>297</v>
      </c>
      <c r="E1019" s="9" t="s">
        <v>128</v>
      </c>
      <c r="F1019" s="12">
        <v>408</v>
      </c>
      <c r="G1019" t="str">
        <f>VLOOKUP(A1019,planos!$C$1:$F$1040,3,)</f>
        <v>ATIVO - EM FUNCIONAMENTO</v>
      </c>
      <c r="H1019" t="str">
        <f>VLOOKUP(A1019,planos!$C$1:$F$1040,4,)</f>
        <v>LC109</v>
      </c>
      <c r="I1019" t="str">
        <f>VLOOKUP(E1019,segmentação!$A$1:$M$261,12,)</f>
        <v>S2</v>
      </c>
      <c r="J1019" t="e">
        <f>VLOOKUP(A1019,'Bcos e Seg'!$C$1:$AC$262,11,)</f>
        <v>#N/A</v>
      </c>
    </row>
    <row r="1020" spans="1:10" x14ac:dyDescent="0.25">
      <c r="A1020" s="7">
        <v>2018000829</v>
      </c>
      <c r="B1020" s="11" t="s">
        <v>2020</v>
      </c>
      <c r="C1020" s="9" t="s">
        <v>2021</v>
      </c>
      <c r="D1020" s="7" t="s">
        <v>297</v>
      </c>
      <c r="E1020" s="9" t="s">
        <v>105</v>
      </c>
      <c r="F1020" s="12">
        <v>669</v>
      </c>
      <c r="G1020" t="str">
        <f>VLOOKUP(A1020,planos!$C$1:$F$1040,3,)</f>
        <v>ATIVO - EM FUNCIONAMENTO</v>
      </c>
      <c r="H1020" t="str">
        <f>VLOOKUP(A1020,planos!$C$1:$F$1040,4,)</f>
        <v>LC109</v>
      </c>
      <c r="I1020" t="str">
        <f>VLOOKUP(E1020,segmentação!$A$1:$M$261,12,)</f>
        <v>S1</v>
      </c>
      <c r="J1020" t="e">
        <f>VLOOKUP(A1020,'Bcos e Seg'!$C$1:$AC$262,11,)</f>
        <v>#N/A</v>
      </c>
    </row>
    <row r="1021" spans="1:10" x14ac:dyDescent="0.25">
      <c r="A1021" s="7">
        <v>2018000918</v>
      </c>
      <c r="B1021" s="11" t="s">
        <v>2022</v>
      </c>
      <c r="C1021" s="9" t="s">
        <v>1220</v>
      </c>
      <c r="D1021" s="7" t="s">
        <v>297</v>
      </c>
      <c r="E1021" s="9" t="s">
        <v>105</v>
      </c>
      <c r="F1021" s="12">
        <v>343</v>
      </c>
      <c r="G1021" t="str">
        <f>VLOOKUP(A1021,planos!$C$1:$F$1040,3,)</f>
        <v>ATIVO - EM FUNCIONAMENTO</v>
      </c>
      <c r="H1021" t="str">
        <f>VLOOKUP(A1021,planos!$C$1:$F$1040,4,)</f>
        <v>LC109</v>
      </c>
      <c r="I1021" t="str">
        <f>VLOOKUP(E1021,segmentação!$A$1:$M$261,12,)</f>
        <v>S1</v>
      </c>
      <c r="J1021" t="e">
        <f>VLOOKUP(A1021,'Bcos e Seg'!$C$1:$AC$262,11,)</f>
        <v>#N/A</v>
      </c>
    </row>
    <row r="1022" spans="1:10" x14ac:dyDescent="0.25">
      <c r="A1022" s="7">
        <v>2018001019</v>
      </c>
      <c r="B1022" s="11" t="s">
        <v>2023</v>
      </c>
      <c r="C1022" s="9" t="s">
        <v>2024</v>
      </c>
      <c r="D1022" s="7" t="s">
        <v>297</v>
      </c>
      <c r="E1022" s="9" t="s">
        <v>218</v>
      </c>
      <c r="F1022" s="12">
        <v>140</v>
      </c>
      <c r="G1022" t="str">
        <f>VLOOKUP(A1022,planos!$C$1:$F$1040,3,)</f>
        <v>ATIVO - EM FUNCIONAMENTO</v>
      </c>
      <c r="H1022" t="str">
        <f>VLOOKUP(A1022,planos!$C$1:$F$1040,4,)</f>
        <v>LC108/109</v>
      </c>
      <c r="I1022" t="str">
        <f>VLOOKUP(E1022,segmentação!$A$1:$M$261,12,)</f>
        <v>S4</v>
      </c>
      <c r="J1022" t="e">
        <f>VLOOKUP(A1022,'Bcos e Seg'!$C$1:$AC$262,11,)</f>
        <v>#N/A</v>
      </c>
    </row>
    <row r="1023" spans="1:10" x14ac:dyDescent="0.25">
      <c r="A1023" s="7">
        <v>2018001256</v>
      </c>
      <c r="B1023" s="11" t="s">
        <v>2025</v>
      </c>
      <c r="C1023" s="9" t="s">
        <v>2026</v>
      </c>
      <c r="D1023" s="7" t="s">
        <v>297</v>
      </c>
      <c r="E1023" s="9" t="s">
        <v>158</v>
      </c>
      <c r="F1023" s="12">
        <v>337</v>
      </c>
      <c r="G1023" t="str">
        <f>VLOOKUP(A1023,planos!$C$1:$F$1040,3,)</f>
        <v>ATIVO - EM FUNCIONAMENTO</v>
      </c>
      <c r="H1023" t="str">
        <f>VLOOKUP(A1023,planos!$C$1:$F$1040,4,)</f>
        <v>LC109</v>
      </c>
      <c r="I1023" t="str">
        <f>VLOOKUP(E1023,segmentação!$A$1:$M$261,12,)</f>
        <v>S2</v>
      </c>
      <c r="J1023" t="e">
        <f>VLOOKUP(A1023,'Bcos e Seg'!$C$1:$AC$262,11,)</f>
        <v>#N/A</v>
      </c>
    </row>
    <row r="1024" spans="1:10" x14ac:dyDescent="0.25">
      <c r="A1024" s="7">
        <v>2018001329</v>
      </c>
      <c r="B1024" s="11" t="s">
        <v>2027</v>
      </c>
      <c r="C1024" s="9" t="s">
        <v>2028</v>
      </c>
      <c r="D1024" s="7" t="s">
        <v>297</v>
      </c>
      <c r="E1024" s="9" t="s">
        <v>254</v>
      </c>
      <c r="F1024" s="12">
        <v>103</v>
      </c>
      <c r="G1024" t="str">
        <f>VLOOKUP(A1024,planos!$C$1:$F$1040,3,)</f>
        <v>ATIVO - EM FUNCIONAMENTO</v>
      </c>
      <c r="H1024" t="str">
        <f>VLOOKUP(A1024,planos!$C$1:$F$1040,4,)</f>
        <v>LC108/109</v>
      </c>
      <c r="I1024" t="str">
        <f>VLOOKUP(E1024,segmentação!$A$1:$M$261,12,)</f>
        <v>S2</v>
      </c>
      <c r="J1024" t="e">
        <f>VLOOKUP(A1024,'Bcos e Seg'!$C$1:$AC$262,11,)</f>
        <v>#N/A</v>
      </c>
    </row>
    <row r="1025" spans="1:10" x14ac:dyDescent="0.25">
      <c r="A1025" s="7">
        <v>2018001418</v>
      </c>
      <c r="B1025" s="11" t="s">
        <v>2029</v>
      </c>
      <c r="C1025" s="9" t="s">
        <v>2030</v>
      </c>
      <c r="D1025" s="7" t="s">
        <v>297</v>
      </c>
      <c r="E1025" s="9" t="s">
        <v>105</v>
      </c>
      <c r="F1025" s="12">
        <v>158</v>
      </c>
      <c r="G1025" t="str">
        <f>VLOOKUP(A1025,planos!$C$1:$F$1040,3,)</f>
        <v>ATIVO - EM FUNCIONAMENTO</v>
      </c>
      <c r="H1025" t="str">
        <f>VLOOKUP(A1025,planos!$C$1:$F$1040,4,)</f>
        <v>LC109</v>
      </c>
      <c r="I1025" t="str">
        <f>VLOOKUP(E1025,segmentação!$A$1:$M$261,12,)</f>
        <v>S1</v>
      </c>
      <c r="J1025" t="e">
        <f>VLOOKUP(A1025,'Bcos e Seg'!$C$1:$AC$262,11,)</f>
        <v>#N/A</v>
      </c>
    </row>
    <row r="1026" spans="1:10" x14ac:dyDescent="0.25">
      <c r="A1026" s="7">
        <v>2018001574</v>
      </c>
      <c r="B1026" s="11" t="s">
        <v>2031</v>
      </c>
      <c r="C1026" s="9" t="s">
        <v>2032</v>
      </c>
      <c r="D1026" s="7" t="s">
        <v>297</v>
      </c>
      <c r="E1026" s="9" t="s">
        <v>150</v>
      </c>
      <c r="F1026" s="12">
        <v>614</v>
      </c>
      <c r="G1026" t="str">
        <f>VLOOKUP(A1026,planos!$C$1:$F$1040,3,)</f>
        <v>ATIVO - EM FUNCIONAMENTO</v>
      </c>
      <c r="H1026" t="str">
        <f>VLOOKUP(A1026,planos!$C$1:$F$1040,4,)</f>
        <v>LC108/109</v>
      </c>
      <c r="I1026" t="str">
        <f>VLOOKUP(E1026,segmentação!$A$1:$M$261,12,)</f>
        <v>S2</v>
      </c>
      <c r="J1026" t="e">
        <f>VLOOKUP(A1026,'Bcos e Seg'!$C$1:$AC$262,11,)</f>
        <v>#N/A</v>
      </c>
    </row>
    <row r="1027" spans="1:10" x14ac:dyDescent="0.25">
      <c r="A1027" s="7">
        <v>2018001647</v>
      </c>
      <c r="B1027" s="11" t="s">
        <v>2033</v>
      </c>
      <c r="C1027" s="9" t="s">
        <v>2034</v>
      </c>
      <c r="D1027" s="7" t="s">
        <v>297</v>
      </c>
      <c r="E1027" s="9" t="s">
        <v>194</v>
      </c>
      <c r="F1027" s="12">
        <v>819</v>
      </c>
      <c r="G1027" t="str">
        <f>VLOOKUP(A1027,planos!$C$1:$F$1040,3,)</f>
        <v>ATIVO - EM FUNCIONAMENTO</v>
      </c>
      <c r="H1027" t="str">
        <f>VLOOKUP(A1027,planos!$C$1:$F$1040,4,)</f>
        <v>LC109</v>
      </c>
      <c r="I1027" t="str">
        <f>VLOOKUP(E1027,segmentação!$A$1:$M$261,12,)</f>
        <v>S2</v>
      </c>
      <c r="J1027" t="e">
        <f>VLOOKUP(A1027,'Bcos e Seg'!$C$1:$AC$262,11,)</f>
        <v>#N/A</v>
      </c>
    </row>
    <row r="1028" spans="1:10" x14ac:dyDescent="0.25">
      <c r="A1028" s="7">
        <v>2018001711</v>
      </c>
      <c r="B1028" s="11" t="s">
        <v>2035</v>
      </c>
      <c r="C1028" s="9" t="s">
        <v>2036</v>
      </c>
      <c r="D1028" s="7" t="s">
        <v>297</v>
      </c>
      <c r="E1028" s="9" t="s">
        <v>214</v>
      </c>
      <c r="F1028" s="10">
        <v>12209</v>
      </c>
      <c r="G1028" t="str">
        <f>VLOOKUP(A1028,planos!$C$1:$F$1040,3,)</f>
        <v>ATIVO - EM FUNCIONAMENTO</v>
      </c>
      <c r="H1028" t="str">
        <f>VLOOKUP(A1028,planos!$C$1:$F$1040,4,)</f>
        <v>LC109</v>
      </c>
      <c r="I1028" t="str">
        <f>VLOOKUP(E1028,segmentação!$A$1:$M$261,12,)</f>
        <v>S3</v>
      </c>
      <c r="J1028" t="e">
        <f>VLOOKUP(A1028,'Bcos e Seg'!$C$1:$AC$262,11,)</f>
        <v>#N/A</v>
      </c>
    </row>
    <row r="1029" spans="1:10" x14ac:dyDescent="0.25">
      <c r="A1029" s="7">
        <v>2018001892</v>
      </c>
      <c r="B1029" s="11" t="s">
        <v>2037</v>
      </c>
      <c r="C1029" s="9" t="s">
        <v>2038</v>
      </c>
      <c r="D1029" s="7" t="s">
        <v>297</v>
      </c>
      <c r="E1029" s="9" t="s">
        <v>254</v>
      </c>
      <c r="F1029" s="12">
        <v>4</v>
      </c>
      <c r="G1029" t="str">
        <f>VLOOKUP(A1029,planos!$C$1:$F$1040,3,)</f>
        <v>ATIVO - EM FUNCIONAMENTO</v>
      </c>
      <c r="H1029" t="str">
        <f>VLOOKUP(A1029,planos!$C$1:$F$1040,4,)</f>
        <v>LC108/109</v>
      </c>
      <c r="I1029" t="str">
        <f>VLOOKUP(E1029,segmentação!$A$1:$M$261,12,)</f>
        <v>S2</v>
      </c>
      <c r="J1029" t="e">
        <f>VLOOKUP(A1029,'Bcos e Seg'!$C$1:$AC$262,11,)</f>
        <v>#N/A</v>
      </c>
    </row>
    <row r="1030" spans="1:10" x14ac:dyDescent="0.25">
      <c r="A1030" s="7">
        <v>2018001965</v>
      </c>
      <c r="B1030" s="11" t="s">
        <v>2039</v>
      </c>
      <c r="C1030" s="9" t="s">
        <v>2040</v>
      </c>
      <c r="D1030" s="7" t="s">
        <v>297</v>
      </c>
      <c r="E1030" s="9" t="s">
        <v>153</v>
      </c>
      <c r="F1030" s="12">
        <v>712</v>
      </c>
      <c r="G1030" t="str">
        <f>VLOOKUP(A1030,planos!$C$1:$F$1040,3,)</f>
        <v>ATIVO - EM FUNCIONAMENTO</v>
      </c>
      <c r="H1030" t="str">
        <f>VLOOKUP(A1030,planos!$C$1:$F$1040,4,)</f>
        <v>LC109</v>
      </c>
      <c r="I1030" t="str">
        <f>VLOOKUP(E1030,segmentação!$A$1:$M$261,12,)</f>
        <v>S2</v>
      </c>
      <c r="J1030" t="e">
        <f>VLOOKUP(A1030,'Bcos e Seg'!$C$1:$AC$262,11,)</f>
        <v>#N/A</v>
      </c>
    </row>
    <row r="1031" spans="1:10" x14ac:dyDescent="0.25">
      <c r="A1031" s="7">
        <v>2018002074</v>
      </c>
      <c r="B1031" s="11" t="s">
        <v>2041</v>
      </c>
      <c r="C1031" s="9" t="s">
        <v>2042</v>
      </c>
      <c r="D1031" s="7" t="s">
        <v>297</v>
      </c>
      <c r="E1031" s="9" t="s">
        <v>109</v>
      </c>
      <c r="F1031" s="12">
        <v>869</v>
      </c>
      <c r="G1031" t="str">
        <f>VLOOKUP(A1031,planos!$C$1:$F$1040,3,)</f>
        <v>ATIVO - EM FUNCIONAMENTO</v>
      </c>
      <c r="H1031" t="str">
        <f>VLOOKUP(A1031,planos!$C$1:$F$1040,4,)</f>
        <v>LC108/109</v>
      </c>
      <c r="I1031" t="str">
        <f>VLOOKUP(E1031,segmentação!$A$1:$M$261,12,)</f>
        <v>S2</v>
      </c>
      <c r="J1031" t="e">
        <f>VLOOKUP(A1031,'Bcos e Seg'!$C$1:$AC$262,11,)</f>
        <v>#N/A</v>
      </c>
    </row>
    <row r="1032" spans="1:10" x14ac:dyDescent="0.25">
      <c r="A1032" s="7">
        <v>2018002147</v>
      </c>
      <c r="B1032" s="11" t="s">
        <v>2043</v>
      </c>
      <c r="C1032" s="9" t="s">
        <v>2044</v>
      </c>
      <c r="D1032" s="7" t="s">
        <v>352</v>
      </c>
      <c r="E1032" s="9" t="s">
        <v>29</v>
      </c>
      <c r="F1032" s="10">
        <v>2635</v>
      </c>
      <c r="G1032" t="str">
        <f>VLOOKUP(A1032,planos!$C$1:$F$1040,3,)</f>
        <v>ATIVO - EM FUNCIONAMENTO</v>
      </c>
      <c r="H1032" t="str">
        <f>VLOOKUP(A1032,planos!$C$1:$F$1040,4,)</f>
        <v>LC108/109</v>
      </c>
      <c r="I1032" t="str">
        <f>VLOOKUP(E1032,segmentação!$A$1:$M$261,12,)</f>
        <v>S2</v>
      </c>
      <c r="J1032" t="str">
        <f>VLOOKUP(A1032,'Bcos e Seg'!$C$1:$AC$262,11,)</f>
        <v>BANCO DO ESTADO DO RIO GRANDE DO SUL SA</v>
      </c>
    </row>
    <row r="1033" spans="1:10" x14ac:dyDescent="0.25">
      <c r="A1033" s="7">
        <v>2018002211</v>
      </c>
      <c r="B1033" s="11" t="s">
        <v>2045</v>
      </c>
      <c r="C1033" s="9" t="s">
        <v>2046</v>
      </c>
      <c r="D1033" s="7" t="s">
        <v>297</v>
      </c>
      <c r="E1033" s="9" t="s">
        <v>205</v>
      </c>
      <c r="F1033" s="10">
        <v>1518</v>
      </c>
      <c r="G1033" t="str">
        <f>VLOOKUP(A1033,planos!$C$1:$F$1040,3,)</f>
        <v>ATIVO - EM FUNCIONAMENTO</v>
      </c>
      <c r="H1033" t="str">
        <f>VLOOKUP(A1033,planos!$C$1:$F$1040,4,)</f>
        <v>LC109</v>
      </c>
      <c r="I1033" t="str">
        <f>VLOOKUP(E1033,segmentação!$A$1:$M$261,12,)</f>
        <v>S4</v>
      </c>
      <c r="J1033" t="e">
        <f>VLOOKUP(A1033,'Bcos e Seg'!$C$1:$AC$262,11,)</f>
        <v>#N/A</v>
      </c>
    </row>
    <row r="1034" spans="1:10" x14ac:dyDescent="0.25">
      <c r="A1034" s="7">
        <v>2018002392</v>
      </c>
      <c r="B1034" s="11" t="s">
        <v>2047</v>
      </c>
      <c r="C1034" s="9" t="s">
        <v>2048</v>
      </c>
      <c r="D1034" s="7" t="s">
        <v>297</v>
      </c>
      <c r="E1034" s="9" t="s">
        <v>245</v>
      </c>
      <c r="F1034" s="10">
        <v>3093</v>
      </c>
      <c r="G1034" t="str">
        <f>VLOOKUP(A1034,planos!$C$1:$F$1040,3,)</f>
        <v>ATIVO - EM FUNCIONAMENTO</v>
      </c>
      <c r="H1034" t="str">
        <f>VLOOKUP(A1034,planos!$C$1:$F$1040,4,)</f>
        <v>LC109</v>
      </c>
      <c r="I1034" t="str">
        <f>VLOOKUP(E1034,segmentação!$A$1:$M$261,12,)</f>
        <v>S3</v>
      </c>
      <c r="J1034" t="e">
        <f>VLOOKUP(A1034,'Bcos e Seg'!$C$1:$AC$262,11,)</f>
        <v>#N/A</v>
      </c>
    </row>
    <row r="1035" spans="1:10" x14ac:dyDescent="0.25">
      <c r="A1035" s="7">
        <v>2018002465</v>
      </c>
      <c r="B1035" s="11" t="s">
        <v>2049</v>
      </c>
      <c r="C1035" s="9" t="s">
        <v>2050</v>
      </c>
      <c r="D1035" s="7" t="s">
        <v>297</v>
      </c>
      <c r="E1035" s="9" t="s">
        <v>66</v>
      </c>
      <c r="F1035" s="10">
        <v>2708</v>
      </c>
      <c r="G1035" t="str">
        <f>VLOOKUP(A1035,planos!$C$1:$F$1040,3,)</f>
        <v>ATIVO - EM FUNCIONAMENTO</v>
      </c>
      <c r="H1035" t="str">
        <f>VLOOKUP(A1035,planos!$C$1:$F$1040,4,)</f>
        <v>LC108/109</v>
      </c>
      <c r="I1035" t="str">
        <f>VLOOKUP(E1035,segmentação!$A$1:$M$261,12,)</f>
        <v>S4</v>
      </c>
      <c r="J1035" t="e">
        <f>VLOOKUP(A1035,'Bcos e Seg'!$C$1:$AC$262,11,)</f>
        <v>#N/A</v>
      </c>
    </row>
    <row r="1036" spans="1:10" x14ac:dyDescent="0.25">
      <c r="A1036" s="7">
        <v>2018002538</v>
      </c>
      <c r="B1036" s="11" t="s">
        <v>2051</v>
      </c>
      <c r="C1036" s="9" t="s">
        <v>2052</v>
      </c>
      <c r="D1036" s="7" t="s">
        <v>297</v>
      </c>
      <c r="E1036" s="9" t="s">
        <v>116</v>
      </c>
      <c r="F1036" s="12">
        <v>913</v>
      </c>
      <c r="G1036" t="str">
        <f>VLOOKUP(A1036,planos!$C$1:$F$1040,3,)</f>
        <v>ATIVO - EM FUNCIONAMENTO</v>
      </c>
      <c r="H1036" t="str">
        <f>VLOOKUP(A1036,planos!$C$1:$F$1040,4,)</f>
        <v>LC109</v>
      </c>
      <c r="I1036" t="str">
        <f>VLOOKUP(E1036,segmentação!$A$1:$M$261,12,)</f>
        <v>S2</v>
      </c>
      <c r="J1036" t="e">
        <f>VLOOKUP(A1036,'Bcos e Seg'!$C$1:$AC$262,11,)</f>
        <v>#N/A</v>
      </c>
    </row>
    <row r="1037" spans="1:10" x14ac:dyDescent="0.25">
      <c r="A1037" s="7">
        <v>2019000156</v>
      </c>
      <c r="B1037" s="11" t="s">
        <v>2053</v>
      </c>
      <c r="C1037" s="9" t="s">
        <v>1220</v>
      </c>
      <c r="D1037" s="7" t="s">
        <v>297</v>
      </c>
      <c r="E1037" s="9" t="s">
        <v>91</v>
      </c>
      <c r="F1037" s="12">
        <v>147</v>
      </c>
      <c r="G1037" t="str">
        <f>VLOOKUP(A1037,planos!$C$1:$F$1040,3,)</f>
        <v>ATIVO - EM FUNCIONAMENTO</v>
      </c>
      <c r="H1037" t="str">
        <f>VLOOKUP(A1037,planos!$C$1:$F$1040,4,)</f>
        <v>LC108/109</v>
      </c>
      <c r="I1037" t="str">
        <f>VLOOKUP(E1037,segmentação!$A$1:$M$261,12,)</f>
        <v>S2</v>
      </c>
      <c r="J1037" t="e">
        <f>VLOOKUP(A1037,'Bcos e Seg'!$C$1:$AC$262,11,)</f>
        <v>#N/A</v>
      </c>
    </row>
    <row r="1038" spans="1:10" x14ac:dyDescent="0.25">
      <c r="A1038" s="7">
        <v>2019000229</v>
      </c>
      <c r="B1038" s="11" t="s">
        <v>2054</v>
      </c>
      <c r="C1038" s="9" t="s">
        <v>2055</v>
      </c>
      <c r="D1038" s="7" t="s">
        <v>297</v>
      </c>
      <c r="E1038" s="9" t="s">
        <v>105</v>
      </c>
      <c r="F1038" s="10">
        <v>4258</v>
      </c>
      <c r="G1038" t="str">
        <f>VLOOKUP(A1038,planos!$C$1:$F$1040,3,)</f>
        <v>ATIVO - EM FUNCIONAMENTO</v>
      </c>
      <c r="H1038" t="str">
        <f>VLOOKUP(A1038,planos!$C$1:$F$1040,4,)</f>
        <v>LC109</v>
      </c>
      <c r="I1038" t="str">
        <f>VLOOKUP(E1038,segmentação!$A$1:$M$261,12,)</f>
        <v>S1</v>
      </c>
      <c r="J1038" t="e">
        <f>VLOOKUP(A1038,'Bcos e Seg'!$C$1:$AC$262,11,)</f>
        <v>#N/A</v>
      </c>
    </row>
    <row r="1039" spans="1:10" x14ac:dyDescent="0.25">
      <c r="A1039" s="7">
        <v>2019000318</v>
      </c>
      <c r="B1039" s="11" t="s">
        <v>2056</v>
      </c>
      <c r="C1039" s="9" t="s">
        <v>2056</v>
      </c>
      <c r="D1039" s="7" t="s">
        <v>297</v>
      </c>
      <c r="E1039" s="9" t="s">
        <v>158</v>
      </c>
      <c r="F1039" s="12">
        <v>422</v>
      </c>
      <c r="G1039" t="str">
        <f>VLOOKUP(A1039,planos!$C$1:$F$1040,3,)</f>
        <v>ATIVO - EM FUNCIONAMENTO</v>
      </c>
      <c r="H1039" t="str">
        <f>VLOOKUP(A1039,planos!$C$1:$F$1040,4,)</f>
        <v>LC109</v>
      </c>
      <c r="I1039" t="str">
        <f>VLOOKUP(E1039,segmentação!$A$1:$M$261,12,)</f>
        <v>S2</v>
      </c>
      <c r="J1039" t="e">
        <f>VLOOKUP(A1039,'Bcos e Seg'!$C$1:$AC$262,11,)</f>
        <v>#N/A</v>
      </c>
    </row>
    <row r="1040" spans="1:10" x14ac:dyDescent="0.25">
      <c r="A1040" s="7">
        <v>2019000474</v>
      </c>
      <c r="B1040" s="11" t="s">
        <v>2057</v>
      </c>
      <c r="C1040" s="9" t="s">
        <v>2058</v>
      </c>
      <c r="D1040" s="7" t="s">
        <v>297</v>
      </c>
      <c r="E1040" s="9" t="s">
        <v>34</v>
      </c>
      <c r="F1040" s="10">
        <v>2982</v>
      </c>
      <c r="G1040" t="str">
        <f>VLOOKUP(A1040,planos!$C$1:$F$1040,3,)</f>
        <v>ATIVO - EM FUNCIONAMENTO</v>
      </c>
      <c r="H1040" t="str">
        <f>VLOOKUP(A1040,planos!$C$1:$F$1040,4,)</f>
        <v>LC109</v>
      </c>
      <c r="I1040" t="str">
        <f>VLOOKUP(E1040,segmentação!$A$1:$M$261,12,)</f>
        <v>S4</v>
      </c>
      <c r="J1040" t="e">
        <f>VLOOKUP(A1040,'Bcos e Seg'!$C$1:$AC$262,11,)</f>
        <v>#N/A</v>
      </c>
    </row>
    <row r="1041" spans="1:10" x14ac:dyDescent="0.25">
      <c r="A1041" s="7">
        <v>2019000547</v>
      </c>
      <c r="B1041" s="11" t="s">
        <v>2059</v>
      </c>
      <c r="C1041" s="9" t="s">
        <v>2060</v>
      </c>
      <c r="D1041" s="7" t="s">
        <v>297</v>
      </c>
      <c r="E1041" s="9" t="s">
        <v>72</v>
      </c>
      <c r="F1041" s="10">
        <v>1555</v>
      </c>
      <c r="G1041" t="str">
        <f>VLOOKUP(A1041,planos!$C$1:$F$1040,3,)</f>
        <v>ATIVO - EM FUNCIONAMENTO</v>
      </c>
      <c r="H1041" t="str">
        <f>VLOOKUP(A1041,planos!$C$1:$F$1040,4,)</f>
        <v>LC108/109</v>
      </c>
      <c r="I1041" t="str">
        <f>VLOOKUP(E1041,segmentação!$A$1:$M$261,12,)</f>
        <v>S4</v>
      </c>
      <c r="J1041" t="e">
        <f>VLOOKUP(A1041,'Bcos e Seg'!$C$1:$AC$262,11,)</f>
        <v>#N/A</v>
      </c>
    </row>
    <row r="1042" spans="1:10" x14ac:dyDescent="0.25">
      <c r="A1042" s="7">
        <v>2019000611</v>
      </c>
      <c r="B1042" s="11" t="s">
        <v>2061</v>
      </c>
      <c r="C1042" s="9" t="s">
        <v>2062</v>
      </c>
      <c r="D1042" s="7" t="s">
        <v>297</v>
      </c>
      <c r="E1042" s="9" t="s">
        <v>218</v>
      </c>
      <c r="F1042" s="12">
        <v>338</v>
      </c>
      <c r="G1042" t="str">
        <f>VLOOKUP(A1042,planos!$C$1:$F$1040,3,)</f>
        <v>ATIVO - EM FUNCIONAMENTO</v>
      </c>
      <c r="H1042" t="str">
        <f>VLOOKUP(A1042,planos!$C$1:$F$1040,4,)</f>
        <v>LC108/109</v>
      </c>
      <c r="I1042" t="str">
        <f>VLOOKUP(E1042,segmentação!$A$1:$M$261,12,)</f>
        <v>S4</v>
      </c>
      <c r="J1042" t="e">
        <f>VLOOKUP(A1042,'Bcos e Seg'!$C$1:$AC$262,11,)</f>
        <v>#N/A</v>
      </c>
    </row>
    <row r="1043" spans="1:10" x14ac:dyDescent="0.25">
      <c r="A1043" s="7">
        <v>2019000792</v>
      </c>
      <c r="B1043" s="11" t="s">
        <v>2063</v>
      </c>
      <c r="C1043" s="9" t="s">
        <v>2064</v>
      </c>
      <c r="D1043" s="7" t="s">
        <v>297</v>
      </c>
      <c r="E1043" s="9" t="s">
        <v>275</v>
      </c>
      <c r="F1043" s="10">
        <v>4209</v>
      </c>
      <c r="G1043" t="str">
        <f>VLOOKUP(A1043,planos!$C$1:$F$1040,3,)</f>
        <v>ATIVO - EM FUNCIONAMENTO</v>
      </c>
      <c r="H1043" t="str">
        <f>VLOOKUP(A1043,planos!$C$1:$F$1040,4,)</f>
        <v>LC109</v>
      </c>
      <c r="I1043" t="str">
        <f>VLOOKUP(E1043,segmentação!$A$1:$M$261,12,)</f>
        <v>S3</v>
      </c>
      <c r="J1043" t="e">
        <f>VLOOKUP(A1043,'Bcos e Seg'!$C$1:$AC$262,11,)</f>
        <v>#N/A</v>
      </c>
    </row>
    <row r="1044" spans="1:10" x14ac:dyDescent="0.25">
      <c r="A1044" s="7">
        <v>2019000865</v>
      </c>
      <c r="B1044" s="11" t="s">
        <v>2065</v>
      </c>
      <c r="C1044" s="9" t="s">
        <v>2066</v>
      </c>
      <c r="D1044" s="7" t="s">
        <v>297</v>
      </c>
      <c r="E1044" s="9" t="s">
        <v>32</v>
      </c>
      <c r="F1044" s="12">
        <v>868</v>
      </c>
      <c r="G1044" t="str">
        <f>VLOOKUP(A1044,planos!$C$1:$F$1040,3,)</f>
        <v>ATIVO - EM FUNCIONAMENTO</v>
      </c>
      <c r="H1044" t="str">
        <f>VLOOKUP(A1044,planos!$C$1:$F$1040,4,)</f>
        <v>LC109</v>
      </c>
      <c r="I1044" t="str">
        <f>VLOOKUP(E1044,segmentação!$A$1:$M$261,12,)</f>
        <v>S2</v>
      </c>
      <c r="J1044" t="e">
        <f>VLOOKUP(A1044,'Bcos e Seg'!$C$1:$AC$262,11,)</f>
        <v>#N/A</v>
      </c>
    </row>
    <row r="1045" spans="1:10" x14ac:dyDescent="0.25">
      <c r="A1045" s="7">
        <v>2019000938</v>
      </c>
      <c r="B1045" s="11" t="s">
        <v>2067</v>
      </c>
      <c r="C1045" s="9" t="s">
        <v>2068</v>
      </c>
      <c r="D1045" s="7" t="s">
        <v>297</v>
      </c>
      <c r="E1045" s="9" t="s">
        <v>219</v>
      </c>
      <c r="F1045" s="10">
        <v>3342</v>
      </c>
      <c r="G1045" t="str">
        <f>VLOOKUP(A1045,planos!$C$1:$F$1040,3,)</f>
        <v>ATIVO - EM FUNCIONAMENTO</v>
      </c>
      <c r="H1045" t="str">
        <f>VLOOKUP(A1045,planos!$C$1:$F$1040,4,)</f>
        <v>LC108/109</v>
      </c>
      <c r="I1045" t="str">
        <f>VLOOKUP(E1045,segmentação!$A$1:$M$261,12,)</f>
        <v>S3</v>
      </c>
      <c r="J1045" t="e">
        <f>VLOOKUP(A1045,'Bcos e Seg'!$C$1:$AC$262,11,)</f>
        <v>#N/A</v>
      </c>
    </row>
    <row r="1046" spans="1:10" x14ac:dyDescent="0.25">
      <c r="A1046" s="7">
        <v>2019001047</v>
      </c>
      <c r="B1046" s="11" t="s">
        <v>2069</v>
      </c>
      <c r="C1046" s="9" t="s">
        <v>2070</v>
      </c>
      <c r="D1046" s="7" t="s">
        <v>297</v>
      </c>
      <c r="E1046" s="9" t="s">
        <v>32</v>
      </c>
      <c r="F1046" s="12">
        <v>13</v>
      </c>
      <c r="G1046" t="str">
        <f>VLOOKUP(A1046,planos!$C$1:$F$1040,3,)</f>
        <v>ATIVO - EM FUNCIONAMENTO</v>
      </c>
      <c r="H1046" t="str">
        <f>VLOOKUP(A1046,planos!$C$1:$F$1040,4,)</f>
        <v>LC109</v>
      </c>
      <c r="I1046" t="str">
        <f>VLOOKUP(E1046,segmentação!$A$1:$M$261,12,)</f>
        <v>S2</v>
      </c>
      <c r="J1046" t="e">
        <f>VLOOKUP(A1046,'Bcos e Seg'!$C$1:$AC$262,11,)</f>
        <v>#N/A</v>
      </c>
    </row>
    <row r="1047" spans="1:10" x14ac:dyDescent="0.25">
      <c r="A1047" s="7">
        <v>2019001111</v>
      </c>
      <c r="B1047" s="11" t="s">
        <v>2071</v>
      </c>
      <c r="C1047" s="9" t="s">
        <v>2072</v>
      </c>
      <c r="D1047" s="7" t="s">
        <v>297</v>
      </c>
      <c r="E1047" s="9" t="s">
        <v>51</v>
      </c>
      <c r="F1047" s="10">
        <v>1815</v>
      </c>
      <c r="G1047" t="str">
        <f>VLOOKUP(A1047,planos!$C$1:$F$1040,3,)</f>
        <v>ATIVO - EM FUNCIONAMENTO</v>
      </c>
      <c r="H1047" t="str">
        <f>VLOOKUP(A1047,planos!$C$1:$F$1040,4,)</f>
        <v>LC109</v>
      </c>
      <c r="I1047" t="str">
        <f>VLOOKUP(E1047,segmentação!$A$1:$M$261,12,)</f>
        <v>S4</v>
      </c>
      <c r="J1047" t="e">
        <f>VLOOKUP(A1047,'Bcos e Seg'!$C$1:$AC$262,11,)</f>
        <v>#N/A</v>
      </c>
    </row>
    <row r="1048" spans="1:10" x14ac:dyDescent="0.25">
      <c r="A1048" s="7">
        <v>2019001292</v>
      </c>
      <c r="B1048" s="11" t="s">
        <v>2073</v>
      </c>
      <c r="C1048" s="9" t="s">
        <v>2074</v>
      </c>
      <c r="D1048" s="7" t="s">
        <v>352</v>
      </c>
      <c r="E1048" s="9" t="s">
        <v>158</v>
      </c>
      <c r="F1048" s="12">
        <v>137</v>
      </c>
      <c r="G1048" t="str">
        <f>VLOOKUP(A1048,planos!$C$1:$F$1040,3,)</f>
        <v>ATIVO - EM FUNCIONAMENTO</v>
      </c>
      <c r="H1048" t="str">
        <f>VLOOKUP(A1048,planos!$C$1:$F$1040,4,)</f>
        <v>LC109</v>
      </c>
      <c r="I1048" t="str">
        <f>VLOOKUP(E1048,segmentação!$A$1:$M$261,12,)</f>
        <v>S2</v>
      </c>
      <c r="J1048" t="e">
        <f>VLOOKUP(A1048,'Bcos e Seg'!$C$1:$AC$262,11,)</f>
        <v>#N/A</v>
      </c>
    </row>
    <row r="1049" spans="1:10" x14ac:dyDescent="0.25">
      <c r="A1049" s="7">
        <v>2019001365</v>
      </c>
      <c r="B1049" s="11" t="s">
        <v>2075</v>
      </c>
      <c r="C1049" s="9" t="s">
        <v>2076</v>
      </c>
      <c r="D1049" s="7" t="s">
        <v>297</v>
      </c>
      <c r="E1049" s="9" t="s">
        <v>158</v>
      </c>
      <c r="F1049" s="12">
        <v>587</v>
      </c>
      <c r="G1049" t="str">
        <f>VLOOKUP(A1049,planos!$C$1:$F$1040,3,)</f>
        <v>ATIVO - EM FUNCIONAMENTO</v>
      </c>
      <c r="H1049" t="str">
        <f>VLOOKUP(A1049,planos!$C$1:$F$1040,4,)</f>
        <v>LC109</v>
      </c>
      <c r="I1049" t="str">
        <f>VLOOKUP(E1049,segmentação!$A$1:$M$261,12,)</f>
        <v>S2</v>
      </c>
      <c r="J1049" t="e">
        <f>VLOOKUP(A1049,'Bcos e Seg'!$C$1:$AC$262,11,)</f>
        <v>#N/A</v>
      </c>
    </row>
    <row r="1050" spans="1:10" x14ac:dyDescent="0.25">
      <c r="A1050" s="7">
        <v>2019001438</v>
      </c>
      <c r="B1050" s="11" t="s">
        <v>2077</v>
      </c>
      <c r="C1050" s="9" t="s">
        <v>2078</v>
      </c>
      <c r="D1050" s="7" t="s">
        <v>297</v>
      </c>
      <c r="E1050" s="9" t="s">
        <v>159</v>
      </c>
      <c r="F1050" s="12">
        <v>215</v>
      </c>
      <c r="G1050" t="str">
        <f>VLOOKUP(A1050,planos!$C$1:$F$1040,3,)</f>
        <v>ATIVO - EM FUNCIONAMENTO</v>
      </c>
      <c r="H1050" t="str">
        <f>VLOOKUP(A1050,planos!$C$1:$F$1040,4,)</f>
        <v>LC109</v>
      </c>
      <c r="I1050" t="str">
        <f>VLOOKUP(E1050,segmentação!$A$1:$M$261,12,)</f>
        <v>S4</v>
      </c>
      <c r="J1050" t="e">
        <f>VLOOKUP(A1050,'Bcos e Seg'!$C$1:$AC$262,11,)</f>
        <v>#N/A</v>
      </c>
    </row>
    <row r="1051" spans="1:10" x14ac:dyDescent="0.25">
      <c r="A1051" s="7">
        <v>2019001519</v>
      </c>
      <c r="B1051" s="11" t="s">
        <v>2079</v>
      </c>
      <c r="C1051" s="9" t="s">
        <v>2080</v>
      </c>
      <c r="D1051" s="7" t="s">
        <v>297</v>
      </c>
      <c r="E1051" s="9" t="s">
        <v>71</v>
      </c>
      <c r="F1051" s="12">
        <v>96</v>
      </c>
      <c r="G1051" t="str">
        <f>VLOOKUP(A1051,planos!$C$1:$F$1040,3,)</f>
        <v>ATIVO - EM FUNCIONAMENTO</v>
      </c>
      <c r="H1051" t="str">
        <f>VLOOKUP(A1051,planos!$C$1:$F$1040,4,)</f>
        <v>LC108/109</v>
      </c>
      <c r="I1051" t="str">
        <f>VLOOKUP(E1051,segmentação!$A$1:$M$261,12,)</f>
        <v>S3</v>
      </c>
      <c r="J1051" t="e">
        <f>VLOOKUP(A1051,'Bcos e Seg'!$C$1:$AC$262,11,)</f>
        <v>#N/A</v>
      </c>
    </row>
    <row r="1052" spans="1:10" x14ac:dyDescent="0.25">
      <c r="A1052" s="7">
        <v>2019001683</v>
      </c>
      <c r="B1052" s="11" t="s">
        <v>2081</v>
      </c>
      <c r="C1052" s="9" t="s">
        <v>2082</v>
      </c>
      <c r="D1052" s="7" t="s">
        <v>297</v>
      </c>
      <c r="E1052" s="9" t="s">
        <v>71</v>
      </c>
      <c r="F1052" s="12">
        <v>5</v>
      </c>
      <c r="G1052" t="str">
        <f>VLOOKUP(A1052,planos!$C$1:$F$1040,3,)</f>
        <v>ATIVO - EM FUNCIONAMENTO</v>
      </c>
      <c r="H1052" t="str">
        <f>VLOOKUP(A1052,planos!$C$1:$F$1040,4,)</f>
        <v>LC108/109</v>
      </c>
      <c r="I1052" t="str">
        <f>VLOOKUP(E1052,segmentação!$A$1:$M$261,12,)</f>
        <v>S3</v>
      </c>
      <c r="J1052" t="e">
        <f>VLOOKUP(A1052,'Bcos e Seg'!$C$1:$AC$262,11,)</f>
        <v>#N/A</v>
      </c>
    </row>
    <row r="1053" spans="1:10" x14ac:dyDescent="0.25">
      <c r="A1053" s="7">
        <v>2019001756</v>
      </c>
      <c r="B1053" s="11" t="s">
        <v>2083</v>
      </c>
      <c r="C1053" s="9" t="s">
        <v>2084</v>
      </c>
      <c r="D1053" s="7" t="s">
        <v>297</v>
      </c>
      <c r="E1053" s="9" t="s">
        <v>158</v>
      </c>
      <c r="F1053" s="12">
        <v>327</v>
      </c>
      <c r="G1053" t="str">
        <f>VLOOKUP(A1053,planos!$C$1:$F$1040,3,)</f>
        <v>ATIVO - EM FUNCIONAMENTO</v>
      </c>
      <c r="H1053" t="str">
        <f>VLOOKUP(A1053,planos!$C$1:$F$1040,4,)</f>
        <v>LC109</v>
      </c>
      <c r="I1053" t="str">
        <f>VLOOKUP(E1053,segmentação!$A$1:$M$261,12,)</f>
        <v>S2</v>
      </c>
      <c r="J1053" t="e">
        <f>VLOOKUP(A1053,'Bcos e Seg'!$C$1:$AC$262,11,)</f>
        <v>#N/A</v>
      </c>
    </row>
    <row r="1054" spans="1:10" x14ac:dyDescent="0.25">
      <c r="A1054" s="7">
        <v>2019001829</v>
      </c>
      <c r="B1054" s="11" t="s">
        <v>2085</v>
      </c>
      <c r="C1054" s="9" t="s">
        <v>332</v>
      </c>
      <c r="D1054" s="7" t="s">
        <v>297</v>
      </c>
      <c r="E1054" s="9" t="s">
        <v>160</v>
      </c>
      <c r="F1054" s="10">
        <v>23449</v>
      </c>
      <c r="G1054" t="str">
        <f>VLOOKUP(A1054,planos!$C$1:$F$1040,3,)</f>
        <v>ATIVO - EM FUNCIONAMENTO</v>
      </c>
      <c r="H1054" t="str">
        <f>VLOOKUP(A1054,planos!$C$1:$F$1040,4,)</f>
        <v>LC109</v>
      </c>
      <c r="I1054" t="str">
        <f>VLOOKUP(E1054,segmentação!$A$1:$M$261,12,)</f>
        <v>S2</v>
      </c>
      <c r="J1054" t="e">
        <f>VLOOKUP(A1054,'Bcos e Seg'!$C$1:$AC$262,11,)</f>
        <v>#N/A</v>
      </c>
    </row>
    <row r="1055" spans="1:10" x14ac:dyDescent="0.25">
      <c r="A1055" s="7">
        <v>2019001918</v>
      </c>
      <c r="B1055" s="11" t="s">
        <v>2086</v>
      </c>
      <c r="C1055" s="9" t="s">
        <v>2087</v>
      </c>
      <c r="D1055" s="7" t="s">
        <v>297</v>
      </c>
      <c r="E1055" s="9" t="s">
        <v>149</v>
      </c>
      <c r="F1055" s="10">
        <v>1970</v>
      </c>
      <c r="G1055" t="str">
        <f>VLOOKUP(A1055,planos!$C$1:$F$1040,3,)</f>
        <v>ATIVO - EM FUNCIONAMENTO</v>
      </c>
      <c r="H1055" t="str">
        <f>VLOOKUP(A1055,planos!$C$1:$F$1040,4,)</f>
        <v>LC109</v>
      </c>
      <c r="I1055" t="str">
        <f>VLOOKUP(E1055,segmentação!$A$1:$M$261,12,)</f>
        <v>S4</v>
      </c>
      <c r="J1055" t="e">
        <f>VLOOKUP(A1055,'Bcos e Seg'!$C$1:$AC$262,11,)</f>
        <v>#N/A</v>
      </c>
    </row>
    <row r="1056" spans="1:10" x14ac:dyDescent="0.25">
      <c r="A1056" s="7">
        <v>2019002019</v>
      </c>
      <c r="B1056" s="11" t="s">
        <v>2088</v>
      </c>
      <c r="C1056" s="9" t="s">
        <v>2089</v>
      </c>
      <c r="D1056" s="7" t="s">
        <v>286</v>
      </c>
      <c r="E1056" s="9" t="s">
        <v>135</v>
      </c>
      <c r="F1056" s="10">
        <v>1877</v>
      </c>
      <c r="G1056" t="str">
        <f>VLOOKUP(A1056,planos!$C$1:$F$1040,3,)</f>
        <v>ATIVO - EM CRIAÇÃO POR CISÃO COM MANUTENÇÃO DO CNPB / DESTINO</v>
      </c>
      <c r="H1056" t="str">
        <f>VLOOKUP(A1056,planos!$C$1:$F$1040,4,)</f>
        <v>LC109</v>
      </c>
      <c r="I1056" t="str">
        <f>VLOOKUP(E1056,segmentação!$A$1:$M$261,12,)</f>
        <v>S1</v>
      </c>
      <c r="J1056" t="str">
        <f>VLOOKUP(A1056,'Bcos e Seg'!$C$1:$AC$262,11,)</f>
        <v>ITAU SEGUROS S/A</v>
      </c>
    </row>
    <row r="1057" spans="1:10" x14ac:dyDescent="0.25">
      <c r="A1057" s="7">
        <v>2019002183</v>
      </c>
      <c r="B1057" s="11" t="s">
        <v>2090</v>
      </c>
      <c r="C1057" s="9" t="s">
        <v>2091</v>
      </c>
      <c r="D1057" s="7" t="s">
        <v>352</v>
      </c>
      <c r="E1057" s="9" t="s">
        <v>135</v>
      </c>
      <c r="F1057" s="10">
        <v>1368</v>
      </c>
      <c r="G1057" t="str">
        <f>VLOOKUP(A1057,planos!$C$1:$F$1040,3,)</f>
        <v>ATIVO - EM CRIAÇÃO POR CISÃO COM MANUTENÇÃO DO CNPB / DESTINO</v>
      </c>
      <c r="H1057" t="str">
        <f>VLOOKUP(A1057,planos!$C$1:$F$1040,4,)</f>
        <v>LC109</v>
      </c>
      <c r="I1057" t="str">
        <f>VLOOKUP(E1057,segmentação!$A$1:$M$261,12,)</f>
        <v>S1</v>
      </c>
      <c r="J1057" t="str">
        <f>VLOOKUP(A1057,'Bcos e Seg'!$C$1:$AC$262,11,)</f>
        <v>ITAU SEGUROS S/A</v>
      </c>
    </row>
    <row r="1058" spans="1:10" x14ac:dyDescent="0.25">
      <c r="A1058" s="7">
        <v>2019002256</v>
      </c>
      <c r="B1058" s="11" t="s">
        <v>2092</v>
      </c>
      <c r="C1058" s="9" t="s">
        <v>2093</v>
      </c>
      <c r="D1058" s="7" t="s">
        <v>352</v>
      </c>
      <c r="E1058" s="9" t="s">
        <v>158</v>
      </c>
      <c r="F1058" s="12">
        <v>436</v>
      </c>
      <c r="G1058" t="str">
        <f>VLOOKUP(A1058,planos!$C$1:$F$1040,3,)</f>
        <v>ATIVO - EM FUNCIONAMENTO</v>
      </c>
      <c r="H1058" t="str">
        <f>VLOOKUP(A1058,planos!$C$1:$F$1040,4,)</f>
        <v>LC109</v>
      </c>
      <c r="I1058" t="str">
        <f>VLOOKUP(E1058,segmentação!$A$1:$M$261,12,)</f>
        <v>S2</v>
      </c>
      <c r="J1058" t="e">
        <f>VLOOKUP(A1058,'Bcos e Seg'!$C$1:$AC$262,11,)</f>
        <v>#N/A</v>
      </c>
    </row>
    <row r="1059" spans="1:10" x14ac:dyDescent="0.25">
      <c r="A1059" s="7">
        <v>2019002329</v>
      </c>
      <c r="B1059" s="11" t="s">
        <v>2094</v>
      </c>
      <c r="C1059" s="9" t="s">
        <v>2095</v>
      </c>
      <c r="D1059" s="7" t="s">
        <v>297</v>
      </c>
      <c r="E1059" s="9" t="s">
        <v>269</v>
      </c>
      <c r="F1059" s="10">
        <v>11842</v>
      </c>
      <c r="G1059" t="str">
        <f>VLOOKUP(A1059,planos!$C$1:$F$1040,3,)</f>
        <v>ATIVO - EM FUNCIONAMENTO</v>
      </c>
      <c r="H1059" t="str">
        <f>VLOOKUP(A1059,planos!$C$1:$F$1040,4,)</f>
        <v>LC109</v>
      </c>
      <c r="I1059" t="str">
        <f>VLOOKUP(E1059,segmentação!$A$1:$M$261,12,)</f>
        <v>S1</v>
      </c>
      <c r="J1059" t="e">
        <f>VLOOKUP(A1059,'Bcos e Seg'!$C$1:$AC$262,11,)</f>
        <v>#N/A</v>
      </c>
    </row>
    <row r="1060" spans="1:10" x14ac:dyDescent="0.25">
      <c r="A1060" s="7">
        <v>2019002418</v>
      </c>
      <c r="B1060" s="11" t="s">
        <v>2096</v>
      </c>
      <c r="C1060" s="9" t="s">
        <v>2097</v>
      </c>
      <c r="D1060" s="7" t="s">
        <v>297</v>
      </c>
      <c r="E1060" s="9" t="s">
        <v>66</v>
      </c>
      <c r="F1060" s="12">
        <v>0</v>
      </c>
      <c r="G1060" t="e">
        <f>VLOOKUP(A1060,planos!$C$1:$F$1040,3,)</f>
        <v>#N/A</v>
      </c>
      <c r="H1060" t="e">
        <f>VLOOKUP(A1060,planos!$C$1:$F$1040,4,)</f>
        <v>#N/A</v>
      </c>
      <c r="I1060" t="str">
        <f>VLOOKUP(E1060,segmentação!$A$1:$M$261,12,)</f>
        <v>S4</v>
      </c>
      <c r="J1060" t="e">
        <f>VLOOKUP(A1060,'Bcos e Seg'!$C$1:$AC$262,11,)</f>
        <v>#N/A</v>
      </c>
    </row>
    <row r="1061" spans="1:10" x14ac:dyDescent="0.25">
      <c r="A1061" s="7">
        <v>2019002574</v>
      </c>
      <c r="B1061" s="11" t="s">
        <v>2098</v>
      </c>
      <c r="C1061" s="9" t="s">
        <v>2099</v>
      </c>
      <c r="D1061" s="7" t="s">
        <v>297</v>
      </c>
      <c r="E1061" s="9" t="s">
        <v>117</v>
      </c>
      <c r="F1061" s="10">
        <v>2368</v>
      </c>
      <c r="G1061" t="str">
        <f>VLOOKUP(A1061,planos!$C$1:$F$1040,3,)</f>
        <v>ATIVO - EM FUNCIONAMENTO</v>
      </c>
      <c r="H1061" t="str">
        <f>VLOOKUP(A1061,planos!$C$1:$F$1040,4,)</f>
        <v>LC108/109</v>
      </c>
      <c r="I1061" t="str">
        <f>VLOOKUP(E1061,segmentação!$A$1:$M$261,12,)</f>
        <v>S3</v>
      </c>
      <c r="J1061" t="e">
        <f>VLOOKUP(A1061,'Bcos e Seg'!$C$1:$AC$262,11,)</f>
        <v>#N/A</v>
      </c>
    </row>
    <row r="1062" spans="1:10" x14ac:dyDescent="0.25">
      <c r="A1062" s="7">
        <v>2019002647</v>
      </c>
      <c r="B1062" s="11" t="s">
        <v>2100</v>
      </c>
      <c r="C1062" s="9" t="s">
        <v>2101</v>
      </c>
      <c r="D1062" s="7" t="s">
        <v>297</v>
      </c>
      <c r="E1062" s="9" t="s">
        <v>85</v>
      </c>
      <c r="F1062" s="10">
        <v>13956</v>
      </c>
      <c r="G1062" t="str">
        <f>VLOOKUP(A1062,planos!$C$1:$F$1040,3,)</f>
        <v>ATIVO - EM FUNCIONAMENTO</v>
      </c>
      <c r="H1062" t="str">
        <f>VLOOKUP(A1062,planos!$C$1:$F$1040,4,)</f>
        <v>LC108/109</v>
      </c>
      <c r="I1062" t="str">
        <f>VLOOKUP(E1062,segmentação!$A$1:$M$261,12,)</f>
        <v>S2</v>
      </c>
      <c r="J1062" t="e">
        <f>VLOOKUP(A1062,'Bcos e Seg'!$C$1:$AC$262,11,)</f>
        <v>#N/A</v>
      </c>
    </row>
    <row r="1063" spans="1:10" x14ac:dyDescent="0.25">
      <c r="A1063" s="7">
        <v>2019002711</v>
      </c>
      <c r="B1063" s="11" t="s">
        <v>2102</v>
      </c>
      <c r="C1063" s="9" t="s">
        <v>2103</v>
      </c>
      <c r="D1063" s="7" t="s">
        <v>297</v>
      </c>
      <c r="E1063" s="9" t="s">
        <v>193</v>
      </c>
      <c r="F1063" s="10">
        <v>7645</v>
      </c>
      <c r="G1063" t="str">
        <f>VLOOKUP(A1063,planos!$C$1:$F$1040,3,)</f>
        <v>ATIVO - EM FUNCIONAMENTO</v>
      </c>
      <c r="H1063" t="str">
        <f>VLOOKUP(A1063,planos!$C$1:$F$1040,4,)</f>
        <v>LC108/109</v>
      </c>
      <c r="I1063" t="str">
        <f>VLOOKUP(E1063,segmentação!$A$1:$M$261,12,)</f>
        <v>S1</v>
      </c>
      <c r="J1063" t="e">
        <f>VLOOKUP(A1063,'Bcos e Seg'!$C$1:$AC$262,11,)</f>
        <v>#N/A</v>
      </c>
    </row>
    <row r="1064" spans="1:10" x14ac:dyDescent="0.25">
      <c r="A1064" s="7">
        <v>2019002965</v>
      </c>
      <c r="B1064" s="11" t="s">
        <v>2104</v>
      </c>
      <c r="C1064" s="9" t="s">
        <v>1220</v>
      </c>
      <c r="D1064" s="7" t="s">
        <v>297</v>
      </c>
      <c r="E1064" s="9" t="s">
        <v>105</v>
      </c>
      <c r="F1064" s="12">
        <v>74</v>
      </c>
      <c r="G1064" t="str">
        <f>VLOOKUP(A1064,planos!$C$1:$F$1040,3,)</f>
        <v>ATIVO - EM FUNCIONAMENTO</v>
      </c>
      <c r="H1064" t="str">
        <f>VLOOKUP(A1064,planos!$C$1:$F$1040,4,)</f>
        <v>LC109</v>
      </c>
      <c r="I1064" t="str">
        <f>VLOOKUP(E1064,segmentação!$A$1:$M$261,12,)</f>
        <v>S1</v>
      </c>
      <c r="J1064" t="e">
        <f>VLOOKUP(A1064,'Bcos e Seg'!$C$1:$AC$262,11,)</f>
        <v>#N/A</v>
      </c>
    </row>
    <row r="1065" spans="1:10" x14ac:dyDescent="0.25">
      <c r="A1065" s="7">
        <v>2019003074</v>
      </c>
      <c r="B1065" s="11" t="s">
        <v>2105</v>
      </c>
      <c r="C1065" s="9" t="s">
        <v>2106</v>
      </c>
      <c r="D1065" s="7" t="s">
        <v>297</v>
      </c>
      <c r="E1065" s="9" t="s">
        <v>109</v>
      </c>
      <c r="F1065" s="10">
        <v>4162</v>
      </c>
      <c r="G1065" t="str">
        <f>VLOOKUP(A1065,planos!$C$1:$F$1040,3,)</f>
        <v>ATIVO - EM FUNCIONAMENTO</v>
      </c>
      <c r="H1065" t="str">
        <f>VLOOKUP(A1065,planos!$C$1:$F$1040,4,)</f>
        <v>LC108/109</v>
      </c>
      <c r="I1065" t="str">
        <f>VLOOKUP(E1065,segmentação!$A$1:$M$261,12,)</f>
        <v>S2</v>
      </c>
      <c r="J1065" t="e">
        <f>VLOOKUP(A1065,'Bcos e Seg'!$C$1:$AC$262,11,)</f>
        <v>#N/A</v>
      </c>
    </row>
    <row r="1066" spans="1:10" x14ac:dyDescent="0.25">
      <c r="A1066" s="7">
        <v>2019003147</v>
      </c>
      <c r="B1066" s="11" t="s">
        <v>2107</v>
      </c>
      <c r="C1066" s="9" t="s">
        <v>2108</v>
      </c>
      <c r="D1066" s="7" t="s">
        <v>297</v>
      </c>
      <c r="E1066" s="9" t="s">
        <v>158</v>
      </c>
      <c r="F1066" s="12">
        <v>70</v>
      </c>
      <c r="G1066" t="str">
        <f>VLOOKUP(A1066,planos!$C$1:$F$1040,3,)</f>
        <v>ATIVO - EM EXTINÇÃO</v>
      </c>
      <c r="H1066" t="str">
        <f>VLOOKUP(A1066,planos!$C$1:$F$1040,4,)</f>
        <v>LC109</v>
      </c>
      <c r="I1066" t="str">
        <f>VLOOKUP(E1066,segmentação!$A$1:$M$261,12,)</f>
        <v>S2</v>
      </c>
      <c r="J1066" t="e">
        <f>VLOOKUP(A1066,'Bcos e Seg'!$C$1:$AC$262,11,)</f>
        <v>#N/A</v>
      </c>
    </row>
    <row r="1067" spans="1:10" x14ac:dyDescent="0.25">
      <c r="A1067" s="7">
        <v>2019003211</v>
      </c>
      <c r="B1067" s="11" t="s">
        <v>2109</v>
      </c>
      <c r="C1067" s="9" t="s">
        <v>2110</v>
      </c>
      <c r="D1067" s="7" t="s">
        <v>352</v>
      </c>
      <c r="E1067" s="9" t="s">
        <v>158</v>
      </c>
      <c r="F1067" s="12">
        <v>74</v>
      </c>
      <c r="G1067" t="str">
        <f>VLOOKUP(A1067,planos!$C$1:$F$1040,3,)</f>
        <v>ATIVO - EM FUNCIONAMENTO</v>
      </c>
      <c r="H1067" t="str">
        <f>VLOOKUP(A1067,planos!$C$1:$F$1040,4,)</f>
        <v>LC109</v>
      </c>
      <c r="I1067" t="str">
        <f>VLOOKUP(E1067,segmentação!$A$1:$M$261,12,)</f>
        <v>S2</v>
      </c>
      <c r="J1067" t="e">
        <f>VLOOKUP(A1067,'Bcos e Seg'!$C$1:$AC$262,11,)</f>
        <v>#N/A</v>
      </c>
    </row>
    <row r="1068" spans="1:10" x14ac:dyDescent="0.25">
      <c r="A1068" s="7">
        <v>2019003392</v>
      </c>
      <c r="B1068" s="11" t="s">
        <v>2111</v>
      </c>
      <c r="C1068" s="9" t="s">
        <v>2112</v>
      </c>
      <c r="D1068" s="7" t="s">
        <v>297</v>
      </c>
      <c r="E1068" s="9" t="s">
        <v>158</v>
      </c>
      <c r="F1068" s="12">
        <v>44</v>
      </c>
      <c r="G1068" t="str">
        <f>VLOOKUP(A1068,planos!$C$1:$F$1040,3,)</f>
        <v>ATIVO - EM FUNCIONAMENTO</v>
      </c>
      <c r="H1068" t="str">
        <f>VLOOKUP(A1068,planos!$C$1:$F$1040,4,)</f>
        <v>LC109</v>
      </c>
      <c r="I1068" t="str">
        <f>VLOOKUP(E1068,segmentação!$A$1:$M$261,12,)</f>
        <v>S2</v>
      </c>
      <c r="J1068" t="e">
        <f>VLOOKUP(A1068,'Bcos e Seg'!$C$1:$AC$262,11,)</f>
        <v>#N/A</v>
      </c>
    </row>
    <row r="1069" spans="1:10" x14ac:dyDescent="0.25">
      <c r="A1069" s="7">
        <v>2019003465</v>
      </c>
      <c r="B1069" s="11" t="s">
        <v>2113</v>
      </c>
      <c r="C1069" s="9" t="s">
        <v>2114</v>
      </c>
      <c r="D1069" s="7" t="s">
        <v>297</v>
      </c>
      <c r="E1069" s="9" t="s">
        <v>66</v>
      </c>
      <c r="F1069" s="12">
        <v>435</v>
      </c>
      <c r="G1069" t="str">
        <f>VLOOKUP(A1069,planos!$C$1:$F$1040,3,)</f>
        <v>ATIVO - EM FUNCIONAMENTO</v>
      </c>
      <c r="H1069" t="str">
        <f>VLOOKUP(A1069,planos!$C$1:$F$1040,4,)</f>
        <v>LC108/109</v>
      </c>
      <c r="I1069" t="str">
        <f>VLOOKUP(E1069,segmentação!$A$1:$M$261,12,)</f>
        <v>S4</v>
      </c>
      <c r="J1069" t="e">
        <f>VLOOKUP(A1069,'Bcos e Seg'!$C$1:$AC$262,11,)</f>
        <v>#N/A</v>
      </c>
    </row>
    <row r="1070" spans="1:10" x14ac:dyDescent="0.25">
      <c r="A1070" s="7">
        <v>2019003538</v>
      </c>
      <c r="B1070" s="11" t="s">
        <v>2115</v>
      </c>
      <c r="C1070" s="9" t="s">
        <v>2116</v>
      </c>
      <c r="D1070" s="7" t="s">
        <v>297</v>
      </c>
      <c r="E1070" s="9" t="s">
        <v>155</v>
      </c>
      <c r="F1070" s="10">
        <v>3630</v>
      </c>
      <c r="G1070" t="str">
        <f>VLOOKUP(A1070,planos!$C$1:$F$1040,3,)</f>
        <v>ATIVO - EM FUNCIONAMENTO</v>
      </c>
      <c r="H1070" t="str">
        <f>VLOOKUP(A1070,planos!$C$1:$F$1040,4,)</f>
        <v>LC109</v>
      </c>
      <c r="I1070" t="str">
        <f>VLOOKUP(E1070,segmentação!$A$1:$M$261,12,)</f>
        <v>S3</v>
      </c>
      <c r="J1070" t="str">
        <f>VLOOKUP(A1070,'Bcos e Seg'!$C$1:$AC$262,11,)</f>
        <v>UNIMED SEGURADORA S/A</v>
      </c>
    </row>
    <row r="1071" spans="1:10" x14ac:dyDescent="0.25">
      <c r="A1071" s="7">
        <v>2019003619</v>
      </c>
      <c r="B1071" s="11" t="s">
        <v>2117</v>
      </c>
      <c r="C1071" s="9" t="s">
        <v>2118</v>
      </c>
      <c r="D1071" s="7" t="s">
        <v>286</v>
      </c>
      <c r="E1071" s="9" t="s">
        <v>172</v>
      </c>
      <c r="F1071" s="10">
        <v>10836</v>
      </c>
      <c r="G1071" t="str">
        <f>VLOOKUP(A1071,planos!$C$1:$F$1040,3,)</f>
        <v>ATIVO - EM EXTINÇÃO</v>
      </c>
      <c r="H1071" t="str">
        <f>VLOOKUP(A1071,planos!$C$1:$F$1040,4,)</f>
        <v>LC108/109</v>
      </c>
      <c r="I1071" t="str">
        <f>VLOOKUP(E1071,segmentação!$A$1:$M$261,12,)</f>
        <v>S1</v>
      </c>
      <c r="J1071" t="e">
        <f>VLOOKUP(A1071,'Bcos e Seg'!$C$1:$AC$262,11,)</f>
        <v>#N/A</v>
      </c>
    </row>
    <row r="1072" spans="1:10" x14ac:dyDescent="0.25">
      <c r="A1072" s="7">
        <v>2019003783</v>
      </c>
      <c r="B1072" s="11" t="s">
        <v>2119</v>
      </c>
      <c r="C1072" s="9" t="s">
        <v>2120</v>
      </c>
      <c r="D1072" s="7" t="s">
        <v>286</v>
      </c>
      <c r="E1072" s="9" t="s">
        <v>172</v>
      </c>
      <c r="F1072" s="10">
        <v>6060</v>
      </c>
      <c r="G1072" t="str">
        <f>VLOOKUP(A1072,planos!$C$1:$F$1040,3,)</f>
        <v>ATIVO - EM EXTINÇÃO</v>
      </c>
      <c r="H1072" t="str">
        <f>VLOOKUP(A1072,planos!$C$1:$F$1040,4,)</f>
        <v>LC108/109</v>
      </c>
      <c r="I1072" t="str">
        <f>VLOOKUP(E1072,segmentação!$A$1:$M$261,12,)</f>
        <v>S1</v>
      </c>
      <c r="J1072" t="e">
        <f>VLOOKUP(A1072,'Bcos e Seg'!$C$1:$AC$262,11,)</f>
        <v>#N/A</v>
      </c>
    </row>
    <row r="1073" spans="1:10" x14ac:dyDescent="0.25">
      <c r="A1073" s="7">
        <v>2019003856</v>
      </c>
      <c r="B1073" s="11" t="s">
        <v>2121</v>
      </c>
      <c r="C1073" s="9" t="s">
        <v>2122</v>
      </c>
      <c r="D1073" s="7" t="s">
        <v>297</v>
      </c>
      <c r="E1073" s="9" t="s">
        <v>254</v>
      </c>
      <c r="F1073" s="12">
        <v>34</v>
      </c>
      <c r="G1073" t="str">
        <f>VLOOKUP(A1073,planos!$C$1:$F$1040,3,)</f>
        <v>ATIVO - EM FUNCIONAMENTO</v>
      </c>
      <c r="H1073" t="str">
        <f>VLOOKUP(A1073,planos!$C$1:$F$1040,4,)</f>
        <v>LC108/109</v>
      </c>
      <c r="I1073" t="str">
        <f>VLOOKUP(E1073,segmentação!$A$1:$M$261,12,)</f>
        <v>S2</v>
      </c>
      <c r="J1073" t="e">
        <f>VLOOKUP(A1073,'Bcos e Seg'!$C$1:$AC$262,11,)</f>
        <v>#N/A</v>
      </c>
    </row>
    <row r="1074" spans="1:10" x14ac:dyDescent="0.25">
      <c r="A1074" s="7">
        <v>2019003929</v>
      </c>
      <c r="B1074" s="11" t="s">
        <v>2123</v>
      </c>
      <c r="C1074" s="9" t="s">
        <v>2124</v>
      </c>
      <c r="D1074" s="7" t="s">
        <v>297</v>
      </c>
      <c r="E1074" s="9" t="s">
        <v>55</v>
      </c>
      <c r="F1074" s="12">
        <v>943</v>
      </c>
      <c r="G1074" t="str">
        <f>VLOOKUP(A1074,planos!$C$1:$F$1040,3,)</f>
        <v>ATIVO - EM FUNCIONAMENTO</v>
      </c>
      <c r="H1074" t="str">
        <f>VLOOKUP(A1074,planos!$C$1:$F$1040,4,)</f>
        <v>LC108/109</v>
      </c>
      <c r="I1074" t="str">
        <f>VLOOKUP(E1074,segmentação!$A$1:$M$261,12,)</f>
        <v>S3</v>
      </c>
      <c r="J1074" t="e">
        <f>VLOOKUP(A1074,'Bcos e Seg'!$C$1:$AC$262,11,)</f>
        <v>#N/A</v>
      </c>
    </row>
    <row r="1075" spans="1:10" x14ac:dyDescent="0.25">
      <c r="A1075" s="7">
        <v>2020000083</v>
      </c>
      <c r="B1075" s="11" t="s">
        <v>2125</v>
      </c>
      <c r="C1075" s="9" t="s">
        <v>2126</v>
      </c>
      <c r="D1075" s="7" t="s">
        <v>297</v>
      </c>
      <c r="E1075" s="9" t="s">
        <v>105</v>
      </c>
      <c r="F1075" s="10">
        <v>1458</v>
      </c>
      <c r="G1075" t="str">
        <f>VLOOKUP(A1075,planos!$C$1:$F$1040,3,)</f>
        <v>ATIVO - EM FUNCIONAMENTO</v>
      </c>
      <c r="H1075" t="str">
        <f>VLOOKUP(A1075,planos!$C$1:$F$1040,4,)</f>
        <v>LC109</v>
      </c>
      <c r="I1075" t="str">
        <f>VLOOKUP(E1075,segmentação!$A$1:$M$261,12,)</f>
        <v>S1</v>
      </c>
      <c r="J1075" t="e">
        <f>VLOOKUP(A1075,'Bcos e Seg'!$C$1:$AC$262,11,)</f>
        <v>#N/A</v>
      </c>
    </row>
    <row r="1076" spans="1:10" x14ac:dyDescent="0.25">
      <c r="A1076" s="7">
        <v>2020000156</v>
      </c>
      <c r="B1076" s="11" t="s">
        <v>2127</v>
      </c>
      <c r="C1076" s="9" t="s">
        <v>2128</v>
      </c>
      <c r="D1076" s="7" t="s">
        <v>297</v>
      </c>
      <c r="E1076" s="9" t="s">
        <v>105</v>
      </c>
      <c r="F1076" s="10">
        <v>4203</v>
      </c>
      <c r="G1076" t="str">
        <f>VLOOKUP(A1076,planos!$C$1:$F$1040,3,)</f>
        <v>ATIVO - EM FUNCIONAMENTO</v>
      </c>
      <c r="H1076" t="str">
        <f>VLOOKUP(A1076,planos!$C$1:$F$1040,4,)</f>
        <v>LC109</v>
      </c>
      <c r="I1076" t="str">
        <f>VLOOKUP(E1076,segmentação!$A$1:$M$261,12,)</f>
        <v>S1</v>
      </c>
      <c r="J1076" t="e">
        <f>VLOOKUP(A1076,'Bcos e Seg'!$C$1:$AC$262,11,)</f>
        <v>#N/A</v>
      </c>
    </row>
    <row r="1077" spans="1:10" x14ac:dyDescent="0.25">
      <c r="A1077" s="7">
        <v>2020000229</v>
      </c>
      <c r="B1077" s="11" t="s">
        <v>2129</v>
      </c>
      <c r="C1077" s="9" t="s">
        <v>2130</v>
      </c>
      <c r="D1077" s="7" t="s">
        <v>352</v>
      </c>
      <c r="E1077" s="9" t="s">
        <v>269</v>
      </c>
      <c r="F1077" s="10">
        <v>18030</v>
      </c>
      <c r="G1077" t="str">
        <f>VLOOKUP(A1077,planos!$C$1:$F$1040,3,)</f>
        <v>ATIVO - EM FUNCIONAMENTO</v>
      </c>
      <c r="H1077" t="str">
        <f>VLOOKUP(A1077,planos!$C$1:$F$1040,4,)</f>
        <v>LC109</v>
      </c>
      <c r="I1077" t="str">
        <f>VLOOKUP(E1077,segmentação!$A$1:$M$261,12,)</f>
        <v>S1</v>
      </c>
      <c r="J1077" t="e">
        <f>VLOOKUP(A1077,'Bcos e Seg'!$C$1:$AC$262,11,)</f>
        <v>#N/A</v>
      </c>
    </row>
    <row r="1078" spans="1:10" x14ac:dyDescent="0.25">
      <c r="A1078" s="7">
        <v>2020000474</v>
      </c>
      <c r="B1078" s="11" t="s">
        <v>2131</v>
      </c>
      <c r="C1078" s="9" t="s">
        <v>2132</v>
      </c>
      <c r="D1078" s="7" t="s">
        <v>297</v>
      </c>
      <c r="E1078" s="9" t="s">
        <v>254</v>
      </c>
      <c r="F1078" s="12">
        <v>50</v>
      </c>
      <c r="G1078" t="str">
        <f>VLOOKUP(A1078,planos!$C$1:$F$1040,3,)</f>
        <v>ATIVO - EM FUNCIONAMENTO</v>
      </c>
      <c r="H1078" t="str">
        <f>VLOOKUP(A1078,planos!$C$1:$F$1040,4,)</f>
        <v>LC108/109</v>
      </c>
      <c r="I1078" t="str">
        <f>VLOOKUP(E1078,segmentação!$A$1:$M$261,12,)</f>
        <v>S2</v>
      </c>
      <c r="J1078" t="e">
        <f>VLOOKUP(A1078,'Bcos e Seg'!$C$1:$AC$262,11,)</f>
        <v>#N/A</v>
      </c>
    </row>
    <row r="1079" spans="1:10" x14ac:dyDescent="0.25">
      <c r="A1079" s="7">
        <v>2020000547</v>
      </c>
      <c r="B1079" s="11" t="s">
        <v>2133</v>
      </c>
      <c r="C1079" s="9" t="s">
        <v>2134</v>
      </c>
      <c r="D1079" s="7" t="s">
        <v>297</v>
      </c>
      <c r="E1079" s="9" t="s">
        <v>66</v>
      </c>
      <c r="F1079" s="12">
        <v>59</v>
      </c>
      <c r="G1079" t="str">
        <f>VLOOKUP(A1079,planos!$C$1:$F$1040,3,)</f>
        <v>ATIVO - EM FUNCIONAMENTO</v>
      </c>
      <c r="H1079" t="str">
        <f>VLOOKUP(A1079,planos!$C$1:$F$1040,4,)</f>
        <v>LC108/109</v>
      </c>
      <c r="I1079" t="str">
        <f>VLOOKUP(E1079,segmentação!$A$1:$M$261,12,)</f>
        <v>S4</v>
      </c>
      <c r="J1079" t="e">
        <f>VLOOKUP(A1079,'Bcos e Seg'!$C$1:$AC$262,11,)</f>
        <v>#N/A</v>
      </c>
    </row>
    <row r="1080" spans="1:10" x14ac:dyDescent="0.25">
      <c r="A1080" s="7">
        <v>2020000611</v>
      </c>
      <c r="B1080" s="11" t="s">
        <v>2135</v>
      </c>
      <c r="C1080" s="9" t="s">
        <v>2135</v>
      </c>
      <c r="D1080" s="7" t="s">
        <v>286</v>
      </c>
      <c r="E1080" s="9" t="s">
        <v>84</v>
      </c>
      <c r="F1080" s="12">
        <v>844</v>
      </c>
      <c r="G1080" t="str">
        <f>VLOOKUP(A1080,planos!$C$1:$F$1040,3,)</f>
        <v>ATIVO - EM FUNCIONAMENTO</v>
      </c>
      <c r="H1080" t="str">
        <f>VLOOKUP(A1080,planos!$C$1:$F$1040,4,)</f>
        <v>LC108/109</v>
      </c>
      <c r="I1080" t="str">
        <f>VLOOKUP(E1080,segmentação!$A$1:$M$261,12,)</f>
        <v>S3</v>
      </c>
      <c r="J1080" t="e">
        <f>VLOOKUP(A1080,'Bcos e Seg'!$C$1:$AC$262,11,)</f>
        <v>#N/A</v>
      </c>
    </row>
    <row r="1081" spans="1:10" x14ac:dyDescent="0.25">
      <c r="A1081" s="7">
        <v>2020000792</v>
      </c>
      <c r="B1081" s="11" t="s">
        <v>2136</v>
      </c>
      <c r="C1081" s="9" t="s">
        <v>2137</v>
      </c>
      <c r="D1081" s="7" t="s">
        <v>297</v>
      </c>
      <c r="E1081" s="9" t="s">
        <v>105</v>
      </c>
      <c r="F1081" s="10">
        <v>9283</v>
      </c>
      <c r="G1081" t="str">
        <f>VLOOKUP(A1081,planos!$C$1:$F$1040,3,)</f>
        <v>ATIVO - EM FUNCIONAMENTO</v>
      </c>
      <c r="H1081" t="str">
        <f>VLOOKUP(A1081,planos!$C$1:$F$1040,4,)</f>
        <v>LC109</v>
      </c>
      <c r="I1081" t="str">
        <f>VLOOKUP(E1081,segmentação!$A$1:$M$261,12,)</f>
        <v>S1</v>
      </c>
      <c r="J1081" t="e">
        <f>VLOOKUP(A1081,'Bcos e Seg'!$C$1:$AC$262,11,)</f>
        <v>#N/A</v>
      </c>
    </row>
    <row r="1082" spans="1:10" x14ac:dyDescent="0.25">
      <c r="A1082" s="7">
        <v>2020000865</v>
      </c>
      <c r="B1082" s="11" t="s">
        <v>2138</v>
      </c>
      <c r="C1082" s="9" t="s">
        <v>2139</v>
      </c>
      <c r="D1082" s="7" t="s">
        <v>297</v>
      </c>
      <c r="E1082" s="9" t="s">
        <v>198</v>
      </c>
      <c r="F1082" s="12">
        <v>293</v>
      </c>
      <c r="G1082" t="str">
        <f>VLOOKUP(A1082,planos!$C$1:$F$1040,3,)</f>
        <v>ATIVO - EM FUNCIONAMENTO</v>
      </c>
      <c r="H1082" t="str">
        <f>VLOOKUP(A1082,planos!$C$1:$F$1040,4,)</f>
        <v>LC109</v>
      </c>
      <c r="I1082" t="str">
        <f>VLOOKUP(E1082,segmentação!$A$1:$M$261,12,)</f>
        <v>S4</v>
      </c>
      <c r="J1082" t="e">
        <f>VLOOKUP(A1082,'Bcos e Seg'!$C$1:$AC$262,11,)</f>
        <v>#N/A</v>
      </c>
    </row>
    <row r="1083" spans="1:10" x14ac:dyDescent="0.25">
      <c r="A1083" s="7">
        <v>2020000938</v>
      </c>
      <c r="B1083" s="11" t="s">
        <v>2140</v>
      </c>
      <c r="C1083" s="9" t="s">
        <v>2140</v>
      </c>
      <c r="D1083" s="7" t="s">
        <v>352</v>
      </c>
      <c r="E1083" s="9" t="s">
        <v>153</v>
      </c>
      <c r="F1083" s="12">
        <v>245</v>
      </c>
      <c r="G1083" t="str">
        <f>VLOOKUP(A1083,planos!$C$1:$F$1040,3,)</f>
        <v>ATIVO - EM FUNCIONAMENTO</v>
      </c>
      <c r="H1083" t="str">
        <f>VLOOKUP(A1083,planos!$C$1:$F$1040,4,)</f>
        <v>LC109</v>
      </c>
      <c r="I1083" t="str">
        <f>VLOOKUP(E1083,segmentação!$A$1:$M$261,12,)</f>
        <v>S2</v>
      </c>
      <c r="J1083" t="e">
        <f>VLOOKUP(A1083,'Bcos e Seg'!$C$1:$AC$262,11,)</f>
        <v>#N/A</v>
      </c>
    </row>
    <row r="1084" spans="1:10" x14ac:dyDescent="0.25">
      <c r="A1084" s="7">
        <v>2020001047</v>
      </c>
      <c r="B1084" s="11" t="s">
        <v>2141</v>
      </c>
      <c r="C1084" s="9" t="s">
        <v>2142</v>
      </c>
      <c r="D1084" s="7" t="s">
        <v>297</v>
      </c>
      <c r="E1084" s="9" t="s">
        <v>235</v>
      </c>
      <c r="F1084" s="12">
        <v>6</v>
      </c>
      <c r="G1084" t="str">
        <f>VLOOKUP(A1084,planos!$C$1:$F$1040,3,)</f>
        <v>ATIVO - EM FUNCIONAMENTO</v>
      </c>
      <c r="H1084" t="str">
        <f>VLOOKUP(A1084,planos!$C$1:$F$1040,4,)</f>
        <v>LC108/109</v>
      </c>
      <c r="I1084" t="str">
        <f>VLOOKUP(E1084,segmentação!$A$1:$M$261,12,)</f>
        <v>S4</v>
      </c>
      <c r="J1084" t="e">
        <f>VLOOKUP(A1084,'Bcos e Seg'!$C$1:$AC$262,11,)</f>
        <v>#N/A</v>
      </c>
    </row>
    <row r="1085" spans="1:10" x14ac:dyDescent="0.25">
      <c r="A1085" s="7">
        <v>2020001111</v>
      </c>
      <c r="B1085" s="11" t="s">
        <v>1674</v>
      </c>
      <c r="C1085" s="9" t="s">
        <v>1675</v>
      </c>
      <c r="D1085" s="7" t="s">
        <v>297</v>
      </c>
      <c r="E1085" s="9" t="s">
        <v>158</v>
      </c>
      <c r="F1085" s="12">
        <v>621</v>
      </c>
      <c r="G1085" t="str">
        <f>VLOOKUP(A1085,planos!$C$1:$F$1040,3,)</f>
        <v>ATIVO - EM FUNCIONAMENTO</v>
      </c>
      <c r="H1085" t="str">
        <f>VLOOKUP(A1085,planos!$C$1:$F$1040,4,)</f>
        <v>LC109</v>
      </c>
      <c r="I1085" t="str">
        <f>VLOOKUP(E1085,segmentação!$A$1:$M$261,12,)</f>
        <v>S2</v>
      </c>
      <c r="J1085" t="e">
        <f>VLOOKUP(A1085,'Bcos e Seg'!$C$1:$AC$262,11,)</f>
        <v>#N/A</v>
      </c>
    </row>
    <row r="1086" spans="1:10" x14ac:dyDescent="0.25">
      <c r="A1086" s="7">
        <v>2020001292</v>
      </c>
      <c r="B1086" s="11" t="s">
        <v>2143</v>
      </c>
      <c r="C1086" s="9" t="s">
        <v>2143</v>
      </c>
      <c r="D1086" s="7" t="s">
        <v>352</v>
      </c>
      <c r="E1086" s="9" t="s">
        <v>158</v>
      </c>
      <c r="F1086" s="12">
        <v>243</v>
      </c>
      <c r="G1086" t="str">
        <f>VLOOKUP(A1086,planos!$C$1:$F$1040,3,)</f>
        <v>ATIVO - EM FUNCIONAMENTO</v>
      </c>
      <c r="H1086" t="str">
        <f>VLOOKUP(A1086,planos!$C$1:$F$1040,4,)</f>
        <v>LC109</v>
      </c>
      <c r="I1086" t="str">
        <f>VLOOKUP(E1086,segmentação!$A$1:$M$261,12,)</f>
        <v>S2</v>
      </c>
      <c r="J1086" t="e">
        <f>VLOOKUP(A1086,'Bcos e Seg'!$C$1:$AC$262,11,)</f>
        <v>#N/A</v>
      </c>
    </row>
    <row r="1087" spans="1:10" x14ac:dyDescent="0.25">
      <c r="A1087" s="7">
        <v>2020001365</v>
      </c>
      <c r="B1087" s="11" t="s">
        <v>2144</v>
      </c>
      <c r="C1087" s="9" t="s">
        <v>2144</v>
      </c>
      <c r="D1087" s="7" t="s">
        <v>352</v>
      </c>
      <c r="E1087" s="9" t="s">
        <v>270</v>
      </c>
      <c r="F1087" s="10">
        <v>1124</v>
      </c>
      <c r="G1087" t="str">
        <f>VLOOKUP(A1087,planos!$C$1:$F$1040,3,)</f>
        <v>ATIVO - EM FUNCIONAMENTO</v>
      </c>
      <c r="H1087" t="str">
        <f>VLOOKUP(A1087,planos!$C$1:$F$1040,4,)</f>
        <v>LC109</v>
      </c>
      <c r="I1087" t="str">
        <f>VLOOKUP(E1087,segmentação!$A$1:$M$261,12,)</f>
        <v>S3</v>
      </c>
      <c r="J1087" t="e">
        <f>VLOOKUP(A1087,'Bcos e Seg'!$C$1:$AC$262,11,)</f>
        <v>#N/A</v>
      </c>
    </row>
    <row r="1088" spans="1:10" x14ac:dyDescent="0.25">
      <c r="A1088" s="7">
        <v>2020001438</v>
      </c>
      <c r="B1088" s="11" t="s">
        <v>2145</v>
      </c>
      <c r="C1088" s="9" t="s">
        <v>2146</v>
      </c>
      <c r="D1088" s="7" t="s">
        <v>286</v>
      </c>
      <c r="E1088" s="9" t="s">
        <v>269</v>
      </c>
      <c r="F1088" s="10">
        <v>2550</v>
      </c>
      <c r="G1088" t="str">
        <f>VLOOKUP(A1088,planos!$C$1:$F$1040,3,)</f>
        <v>ATIVO - EM FUNCIONAMENTO</v>
      </c>
      <c r="H1088" t="str">
        <f>VLOOKUP(A1088,planos!$C$1:$F$1040,4,)</f>
        <v>LC109</v>
      </c>
      <c r="I1088" t="str">
        <f>VLOOKUP(E1088,segmentação!$A$1:$M$261,12,)</f>
        <v>S1</v>
      </c>
      <c r="J1088" t="e">
        <f>VLOOKUP(A1088,'Bcos e Seg'!$C$1:$AC$262,11,)</f>
        <v>#N/A</v>
      </c>
    </row>
    <row r="1089" spans="1:10" x14ac:dyDescent="0.25">
      <c r="A1089" s="7">
        <v>2020001519</v>
      </c>
      <c r="B1089" s="11" t="s">
        <v>2147</v>
      </c>
      <c r="C1089" s="9" t="s">
        <v>2148</v>
      </c>
      <c r="D1089" s="7" t="s">
        <v>297</v>
      </c>
      <c r="E1089" s="9" t="s">
        <v>91</v>
      </c>
      <c r="F1089" s="12">
        <v>296</v>
      </c>
      <c r="G1089" t="str">
        <f>VLOOKUP(A1089,planos!$C$1:$F$1040,3,)</f>
        <v>ATIVO - EM FUNCIONAMENTO</v>
      </c>
      <c r="H1089" t="str">
        <f>VLOOKUP(A1089,planos!$C$1:$F$1040,4,)</f>
        <v>LC108/109</v>
      </c>
      <c r="I1089" t="str">
        <f>VLOOKUP(E1089,segmentação!$A$1:$M$261,12,)</f>
        <v>S2</v>
      </c>
      <c r="J1089" t="e">
        <f>VLOOKUP(A1089,'Bcos e Seg'!$C$1:$AC$262,11,)</f>
        <v>#N/A</v>
      </c>
    </row>
    <row r="1090" spans="1:10" x14ac:dyDescent="0.25">
      <c r="A1090" s="7">
        <v>2020001683</v>
      </c>
      <c r="B1090" s="11" t="s">
        <v>2149</v>
      </c>
      <c r="C1090" s="9" t="s">
        <v>2149</v>
      </c>
      <c r="D1090" s="7" t="s">
        <v>297</v>
      </c>
      <c r="E1090" s="9" t="s">
        <v>274</v>
      </c>
      <c r="F1090" s="10">
        <v>1922</v>
      </c>
      <c r="G1090" t="str">
        <f>VLOOKUP(A1090,planos!$C$1:$F$1040,3,)</f>
        <v>ATIVO - EM FUNCIONAMENTO</v>
      </c>
      <c r="H1090" t="str">
        <f>VLOOKUP(A1090,planos!$C$1:$F$1040,4,)</f>
        <v>LC109</v>
      </c>
      <c r="I1090" t="str">
        <f>VLOOKUP(E1090,segmentação!$A$1:$M$261,12,)</f>
        <v>S2</v>
      </c>
      <c r="J1090" t="e">
        <f>VLOOKUP(A1090,'Bcos e Seg'!$C$1:$AC$262,11,)</f>
        <v>#N/A</v>
      </c>
    </row>
    <row r="1091" spans="1:10" x14ac:dyDescent="0.25">
      <c r="A1091" s="7">
        <v>2020001756</v>
      </c>
      <c r="B1091" s="11" t="s">
        <v>2150</v>
      </c>
      <c r="C1091" s="9" t="s">
        <v>2151</v>
      </c>
      <c r="D1091" s="7" t="s">
        <v>297</v>
      </c>
      <c r="E1091" s="9" t="s">
        <v>270</v>
      </c>
      <c r="F1091" s="12">
        <v>675</v>
      </c>
      <c r="G1091" t="str">
        <f>VLOOKUP(A1091,planos!$C$1:$F$1040,3,)</f>
        <v>ATIVO - EM FUNCIONAMENTO</v>
      </c>
      <c r="H1091" t="str">
        <f>VLOOKUP(A1091,planos!$C$1:$F$1040,4,)</f>
        <v>LC109</v>
      </c>
      <c r="I1091" t="str">
        <f>VLOOKUP(E1091,segmentação!$A$1:$M$261,12,)</f>
        <v>S3</v>
      </c>
      <c r="J1091" t="e">
        <f>VLOOKUP(A1091,'Bcos e Seg'!$C$1:$AC$262,11,)</f>
        <v>#N/A</v>
      </c>
    </row>
    <row r="1092" spans="1:10" x14ac:dyDescent="0.25">
      <c r="A1092" s="7">
        <v>2020001829</v>
      </c>
      <c r="B1092" s="11" t="s">
        <v>2152</v>
      </c>
      <c r="C1092" s="9" t="s">
        <v>2153</v>
      </c>
      <c r="D1092" s="7" t="s">
        <v>297</v>
      </c>
      <c r="E1092" s="9" t="s">
        <v>232</v>
      </c>
      <c r="F1092" s="12">
        <v>396</v>
      </c>
      <c r="G1092" t="str">
        <f>VLOOKUP(A1092,planos!$C$1:$F$1040,3,)</f>
        <v>ATIVO - EM FUNCIONAMENTO</v>
      </c>
      <c r="H1092" t="str">
        <f>VLOOKUP(A1092,planos!$C$1:$F$1040,4,)</f>
        <v>LC108/109</v>
      </c>
      <c r="I1092" t="str">
        <f>VLOOKUP(E1092,segmentação!$A$1:$M$261,12,)</f>
        <v>S2</v>
      </c>
      <c r="J1092" t="e">
        <f>VLOOKUP(A1092,'Bcos e Seg'!$C$1:$AC$262,11,)</f>
        <v>#N/A</v>
      </c>
    </row>
    <row r="1093" spans="1:10" x14ac:dyDescent="0.25">
      <c r="A1093" s="7">
        <v>2020001918</v>
      </c>
      <c r="B1093" s="11" t="s">
        <v>2154</v>
      </c>
      <c r="C1093" s="9" t="s">
        <v>2155</v>
      </c>
      <c r="D1093" s="7" t="s">
        <v>297</v>
      </c>
      <c r="E1093" s="9" t="s">
        <v>129</v>
      </c>
      <c r="F1093" s="12">
        <v>181</v>
      </c>
      <c r="G1093" t="str">
        <f>VLOOKUP(A1093,planos!$C$1:$F$1040,3,)</f>
        <v>ATIVO - EM FUNCIONAMENTO</v>
      </c>
      <c r="H1093" t="str">
        <f>VLOOKUP(A1093,planos!$C$1:$F$1040,4,)</f>
        <v>LC109</v>
      </c>
      <c r="I1093" t="str">
        <f>VLOOKUP(E1093,segmentação!$A$1:$M$261,12,)</f>
        <v>S3</v>
      </c>
      <c r="J1093" t="e">
        <f>VLOOKUP(A1093,'Bcos e Seg'!$C$1:$AC$262,11,)</f>
        <v>#N/A</v>
      </c>
    </row>
    <row r="1094" spans="1:10" x14ac:dyDescent="0.25">
      <c r="A1094" s="7">
        <v>2020002019</v>
      </c>
      <c r="B1094" s="11" t="s">
        <v>2156</v>
      </c>
      <c r="C1094" s="9" t="s">
        <v>2157</v>
      </c>
      <c r="D1094" s="7" t="s">
        <v>297</v>
      </c>
      <c r="E1094" s="9" t="s">
        <v>158</v>
      </c>
      <c r="F1094" s="10">
        <v>1749</v>
      </c>
      <c r="G1094" t="str">
        <f>VLOOKUP(A1094,planos!$C$1:$F$1040,3,)</f>
        <v>ATIVO - EM FUNCIONAMENTO</v>
      </c>
      <c r="H1094" t="str">
        <f>VLOOKUP(A1094,planos!$C$1:$F$1040,4,)</f>
        <v>LC109</v>
      </c>
      <c r="I1094" t="str">
        <f>VLOOKUP(E1094,segmentação!$A$1:$M$261,12,)</f>
        <v>S2</v>
      </c>
      <c r="J1094" t="e">
        <f>VLOOKUP(A1094,'Bcos e Seg'!$C$1:$AC$262,11,)</f>
        <v>#N/A</v>
      </c>
    </row>
    <row r="1095" spans="1:10" x14ac:dyDescent="0.25">
      <c r="A1095" s="7">
        <v>2020002183</v>
      </c>
      <c r="B1095" s="11" t="s">
        <v>2158</v>
      </c>
      <c r="C1095" s="9" t="s">
        <v>2159</v>
      </c>
      <c r="D1095" s="7" t="s">
        <v>297</v>
      </c>
      <c r="E1095" s="9" t="s">
        <v>127</v>
      </c>
      <c r="F1095" s="12">
        <v>358</v>
      </c>
      <c r="G1095" t="str">
        <f>VLOOKUP(A1095,planos!$C$1:$F$1040,3,)</f>
        <v>ATIVO - EM FUNCIONAMENTO</v>
      </c>
      <c r="H1095" t="str">
        <f>VLOOKUP(A1095,planos!$C$1:$F$1040,4,)</f>
        <v>LC109</v>
      </c>
      <c r="I1095" t="str">
        <f>VLOOKUP(E1095,segmentação!$A$1:$M$261,12,)</f>
        <v>S2</v>
      </c>
      <c r="J1095" t="e">
        <f>VLOOKUP(A1095,'Bcos e Seg'!$C$1:$AC$262,11,)</f>
        <v>#N/A</v>
      </c>
    </row>
    <row r="1096" spans="1:10" x14ac:dyDescent="0.25">
      <c r="A1096" s="7">
        <v>2020002256</v>
      </c>
      <c r="B1096" s="11" t="s">
        <v>2160</v>
      </c>
      <c r="C1096" s="9" t="s">
        <v>2161</v>
      </c>
      <c r="D1096" s="7" t="s">
        <v>297</v>
      </c>
      <c r="E1096" s="9" t="s">
        <v>78</v>
      </c>
      <c r="F1096" s="12">
        <v>26</v>
      </c>
      <c r="G1096" t="str">
        <f>VLOOKUP(A1096,planos!$C$1:$F$1040,3,)</f>
        <v>ATIVO - EM FUNCIONAMENTO</v>
      </c>
      <c r="H1096" t="str">
        <f>VLOOKUP(A1096,planos!$C$1:$F$1040,4,)</f>
        <v>LC109</v>
      </c>
      <c r="I1096" t="str">
        <f>VLOOKUP(E1096,segmentação!$A$1:$M$261,12,)</f>
        <v>S3</v>
      </c>
      <c r="J1096" t="e">
        <f>VLOOKUP(A1096,'Bcos e Seg'!$C$1:$AC$262,11,)</f>
        <v>#N/A</v>
      </c>
    </row>
    <row r="1097" spans="1:10" x14ac:dyDescent="0.25">
      <c r="A1097" s="7">
        <v>2020002329</v>
      </c>
      <c r="B1097" s="11" t="s">
        <v>2162</v>
      </c>
      <c r="C1097" s="9" t="s">
        <v>2163</v>
      </c>
      <c r="D1097" s="7" t="s">
        <v>297</v>
      </c>
      <c r="E1097" s="9" t="s">
        <v>22</v>
      </c>
      <c r="F1097" s="12">
        <v>348</v>
      </c>
      <c r="G1097" t="str">
        <f>VLOOKUP(A1097,planos!$C$1:$F$1040,3,)</f>
        <v>ATIVO - EM FUNCIONAMENTO</v>
      </c>
      <c r="H1097" t="str">
        <f>VLOOKUP(A1097,planos!$C$1:$F$1040,4,)</f>
        <v>LC108/109</v>
      </c>
      <c r="I1097" t="str">
        <f>VLOOKUP(E1097,segmentação!$A$1:$M$261,12,)</f>
        <v>S4</v>
      </c>
      <c r="J1097" t="e">
        <f>VLOOKUP(A1097,'Bcos e Seg'!$C$1:$AC$262,11,)</f>
        <v>#N/A</v>
      </c>
    </row>
    <row r="1098" spans="1:10" x14ac:dyDescent="0.25">
      <c r="A1098" s="7">
        <v>2020002418</v>
      </c>
      <c r="B1098" s="11" t="s">
        <v>2164</v>
      </c>
      <c r="C1098" s="9" t="s">
        <v>2165</v>
      </c>
      <c r="D1098" s="7" t="s">
        <v>297</v>
      </c>
      <c r="E1098" s="9" t="s">
        <v>96</v>
      </c>
      <c r="F1098" s="10">
        <v>1335</v>
      </c>
      <c r="G1098" t="str">
        <f>VLOOKUP(A1098,planos!$C$1:$F$1040,3,)</f>
        <v>ATIVO - EM FUNCIONAMENTO</v>
      </c>
      <c r="H1098" t="str">
        <f>VLOOKUP(A1098,planos!$C$1:$F$1040,4,)</f>
        <v>LC109</v>
      </c>
      <c r="I1098" t="str">
        <f>VLOOKUP(E1098,segmentação!$A$1:$M$261,12,)</f>
        <v>S3</v>
      </c>
      <c r="J1098" t="e">
        <f>VLOOKUP(A1098,'Bcos e Seg'!$C$1:$AC$262,11,)</f>
        <v>#N/A</v>
      </c>
    </row>
    <row r="1099" spans="1:10" x14ac:dyDescent="0.25">
      <c r="A1099" s="7">
        <v>2020002574</v>
      </c>
      <c r="B1099" s="11" t="s">
        <v>2166</v>
      </c>
      <c r="C1099" s="9" t="s">
        <v>2167</v>
      </c>
      <c r="D1099" s="7" t="s">
        <v>297</v>
      </c>
      <c r="E1099" s="9" t="s">
        <v>190</v>
      </c>
      <c r="F1099" s="12">
        <v>23</v>
      </c>
      <c r="G1099" t="str">
        <f>VLOOKUP(A1099,planos!$C$1:$F$1040,3,)</f>
        <v>ATIVO - EM FUNCIONAMENTO</v>
      </c>
      <c r="H1099" t="str">
        <f>VLOOKUP(A1099,planos!$C$1:$F$1040,4,)</f>
        <v>LC108/109</v>
      </c>
      <c r="I1099" t="str">
        <f>VLOOKUP(E1099,segmentação!$A$1:$M$261,12,)</f>
        <v>S4</v>
      </c>
      <c r="J1099" t="e">
        <f>VLOOKUP(A1099,'Bcos e Seg'!$C$1:$AC$262,11,)</f>
        <v>#N/A</v>
      </c>
    </row>
    <row r="1100" spans="1:10" x14ac:dyDescent="0.25">
      <c r="A1100" s="7">
        <v>2020002647</v>
      </c>
      <c r="B1100" s="11" t="s">
        <v>2168</v>
      </c>
      <c r="C1100" s="9" t="s">
        <v>2169</v>
      </c>
      <c r="D1100" s="7" t="s">
        <v>297</v>
      </c>
      <c r="E1100" s="9" t="s">
        <v>254</v>
      </c>
      <c r="F1100" s="12">
        <v>222</v>
      </c>
      <c r="G1100" t="str">
        <f>VLOOKUP(A1100,planos!$C$1:$F$1040,3,)</f>
        <v>ATIVO - EM FUNCIONAMENTO</v>
      </c>
      <c r="H1100" t="str">
        <f>VLOOKUP(A1100,planos!$C$1:$F$1040,4,)</f>
        <v>LC108/109</v>
      </c>
      <c r="I1100" t="str">
        <f>VLOOKUP(E1100,segmentação!$A$1:$M$261,12,)</f>
        <v>S2</v>
      </c>
      <c r="J1100" t="e">
        <f>VLOOKUP(A1100,'Bcos e Seg'!$C$1:$AC$262,11,)</f>
        <v>#N/A</v>
      </c>
    </row>
    <row r="1101" spans="1:10" x14ac:dyDescent="0.25">
      <c r="A1101" s="7">
        <v>2020002711</v>
      </c>
      <c r="B1101" s="11" t="s">
        <v>2170</v>
      </c>
      <c r="C1101" s="9" t="s">
        <v>2171</v>
      </c>
      <c r="D1101" s="7" t="s">
        <v>297</v>
      </c>
      <c r="E1101" s="9" t="s">
        <v>94</v>
      </c>
      <c r="F1101" s="12">
        <v>308</v>
      </c>
      <c r="G1101" t="str">
        <f>VLOOKUP(A1101,planos!$C$1:$F$1040,3,)</f>
        <v>ATIVO - EM FUNCIONAMENTO</v>
      </c>
      <c r="H1101" t="str">
        <f>VLOOKUP(A1101,planos!$C$1:$F$1040,4,)</f>
        <v>LC109</v>
      </c>
      <c r="I1101" t="str">
        <f>VLOOKUP(E1101,segmentação!$A$1:$M$261,12,)</f>
        <v>S2</v>
      </c>
      <c r="J1101" t="e">
        <f>VLOOKUP(A1101,'Bcos e Seg'!$C$1:$AC$262,11,)</f>
        <v>#N/A</v>
      </c>
    </row>
    <row r="1102" spans="1:10" x14ac:dyDescent="0.25">
      <c r="A1102" s="7">
        <v>2020002892</v>
      </c>
      <c r="B1102" s="11" t="s">
        <v>2172</v>
      </c>
      <c r="C1102" s="9" t="s">
        <v>2172</v>
      </c>
      <c r="D1102" s="7" t="s">
        <v>352</v>
      </c>
      <c r="E1102" s="9" t="s">
        <v>158</v>
      </c>
      <c r="F1102" s="12">
        <v>215</v>
      </c>
      <c r="G1102" t="str">
        <f>VLOOKUP(A1102,planos!$C$1:$F$1040,3,)</f>
        <v>ATIVO - EM FUNCIONAMENTO</v>
      </c>
      <c r="H1102" t="str">
        <f>VLOOKUP(A1102,planos!$C$1:$F$1040,4,)</f>
        <v>LC109</v>
      </c>
      <c r="I1102" t="str">
        <f>VLOOKUP(E1102,segmentação!$A$1:$M$261,12,)</f>
        <v>S2</v>
      </c>
      <c r="J1102" t="str">
        <f>VLOOKUP(A1102,'Bcos e Seg'!$C$1:$AC$262,11,)</f>
        <v>WILLIS CORRETORA DE RESSEGUROS LTDA</v>
      </c>
    </row>
    <row r="1103" spans="1:10" x14ac:dyDescent="0.25">
      <c r="A1103" s="7">
        <v>2020002965</v>
      </c>
      <c r="B1103" s="11" t="s">
        <v>2173</v>
      </c>
      <c r="C1103" s="9" t="s">
        <v>2174</v>
      </c>
      <c r="D1103" s="7" t="s">
        <v>297</v>
      </c>
      <c r="E1103" s="9" t="s">
        <v>38</v>
      </c>
      <c r="F1103" s="12">
        <v>643</v>
      </c>
      <c r="G1103" t="str">
        <f>VLOOKUP(A1103,planos!$C$1:$F$1040,3,)</f>
        <v>ATIVO - EM FUNCIONAMENTO</v>
      </c>
      <c r="H1103" t="str">
        <f>VLOOKUP(A1103,planos!$C$1:$F$1040,4,)</f>
        <v>LC109</v>
      </c>
      <c r="I1103" t="str">
        <f>VLOOKUP(E1103,segmentação!$A$1:$M$261,12,)</f>
        <v>S2</v>
      </c>
      <c r="J1103" t="e">
        <f>VLOOKUP(A1103,'Bcos e Seg'!$C$1:$AC$262,11,)</f>
        <v>#N/A</v>
      </c>
    </row>
    <row r="1104" spans="1:10" x14ac:dyDescent="0.25">
      <c r="A1104" s="7">
        <v>2020003074</v>
      </c>
      <c r="B1104" s="11" t="s">
        <v>2175</v>
      </c>
      <c r="C1104" s="9" t="s">
        <v>2176</v>
      </c>
      <c r="D1104" s="7" t="s">
        <v>297</v>
      </c>
      <c r="E1104" s="9" t="s">
        <v>207</v>
      </c>
      <c r="F1104" s="12">
        <v>81</v>
      </c>
      <c r="G1104" t="str">
        <f>VLOOKUP(A1104,planos!$C$1:$F$1040,3,)</f>
        <v>ATIVO - EM FUNCIONAMENTO</v>
      </c>
      <c r="H1104" t="str">
        <f>VLOOKUP(A1104,planos!$C$1:$F$1040,4,)</f>
        <v>LC109</v>
      </c>
      <c r="I1104" t="str">
        <f>VLOOKUP(E1104,segmentação!$A$1:$M$261,12,)</f>
        <v>S3</v>
      </c>
      <c r="J1104" t="e">
        <f>VLOOKUP(A1104,'Bcos e Seg'!$C$1:$AC$262,11,)</f>
        <v>#N/A</v>
      </c>
    </row>
    <row r="1105" spans="1:10" x14ac:dyDescent="0.25">
      <c r="A1105" s="7">
        <v>2020003147</v>
      </c>
      <c r="B1105" s="11" t="s">
        <v>2177</v>
      </c>
      <c r="C1105" s="9" t="s">
        <v>2178</v>
      </c>
      <c r="D1105" s="7" t="s">
        <v>297</v>
      </c>
      <c r="E1105" s="9" t="s">
        <v>63</v>
      </c>
      <c r="F1105" s="12">
        <v>345</v>
      </c>
      <c r="G1105" t="str">
        <f>VLOOKUP(A1105,planos!$C$1:$F$1040,3,)</f>
        <v>ATIVO - EM FUNCIONAMENTO</v>
      </c>
      <c r="H1105" t="str">
        <f>VLOOKUP(A1105,planos!$C$1:$F$1040,4,)</f>
        <v>LC108/109</v>
      </c>
      <c r="I1105" t="str">
        <f>VLOOKUP(E1105,segmentação!$A$1:$M$261,12,)</f>
        <v>S4</v>
      </c>
      <c r="J1105" t="e">
        <f>VLOOKUP(A1105,'Bcos e Seg'!$C$1:$AC$262,11,)</f>
        <v>#N/A</v>
      </c>
    </row>
    <row r="1106" spans="1:10" x14ac:dyDescent="0.25">
      <c r="A1106" s="7">
        <v>2020003211</v>
      </c>
      <c r="B1106" s="11" t="s">
        <v>2179</v>
      </c>
      <c r="C1106" s="9" t="s">
        <v>2180</v>
      </c>
      <c r="D1106" s="7" t="s">
        <v>297</v>
      </c>
      <c r="E1106" s="9" t="s">
        <v>156</v>
      </c>
      <c r="F1106" s="10">
        <v>1925</v>
      </c>
      <c r="G1106" t="str">
        <f>VLOOKUP(A1106,planos!$C$1:$F$1040,3,)</f>
        <v>ATIVO - EM FUNCIONAMENTO</v>
      </c>
      <c r="H1106" t="str">
        <f>VLOOKUP(A1106,planos!$C$1:$F$1040,4,)</f>
        <v>LC109</v>
      </c>
      <c r="I1106" t="str">
        <f>VLOOKUP(E1106,segmentação!$A$1:$M$261,12,)</f>
        <v>S2</v>
      </c>
      <c r="J1106" t="e">
        <f>VLOOKUP(A1106,'Bcos e Seg'!$C$1:$AC$262,11,)</f>
        <v>#N/A</v>
      </c>
    </row>
    <row r="1107" spans="1:10" x14ac:dyDescent="0.25">
      <c r="A1107" s="7">
        <v>2020003392</v>
      </c>
      <c r="B1107" s="11" t="s">
        <v>2181</v>
      </c>
      <c r="C1107" s="9" t="s">
        <v>2182</v>
      </c>
      <c r="D1107" s="7" t="s">
        <v>352</v>
      </c>
      <c r="E1107" s="9" t="s">
        <v>127</v>
      </c>
      <c r="F1107" s="12">
        <v>9</v>
      </c>
      <c r="G1107" t="str">
        <f>VLOOKUP(A1107,planos!$C$1:$F$1040,3,)</f>
        <v>ATIVO - EM FUNCIONAMENTO</v>
      </c>
      <c r="H1107" t="str">
        <f>VLOOKUP(A1107,planos!$C$1:$F$1040,4,)</f>
        <v>LC109</v>
      </c>
      <c r="I1107" t="str">
        <f>VLOOKUP(E1107,segmentação!$A$1:$M$261,12,)</f>
        <v>S2</v>
      </c>
      <c r="J1107" t="e">
        <f>VLOOKUP(A1107,'Bcos e Seg'!$C$1:$AC$262,11,)</f>
        <v>#N/A</v>
      </c>
    </row>
    <row r="1108" spans="1:10" x14ac:dyDescent="0.25">
      <c r="A1108" s="7">
        <v>2020003465</v>
      </c>
      <c r="B1108" s="11" t="s">
        <v>2183</v>
      </c>
      <c r="C1108" s="9" t="s">
        <v>2184</v>
      </c>
      <c r="D1108" s="7" t="s">
        <v>297</v>
      </c>
      <c r="E1108" s="9" t="s">
        <v>158</v>
      </c>
      <c r="F1108" s="12">
        <v>408</v>
      </c>
      <c r="G1108" t="str">
        <f>VLOOKUP(A1108,planos!$C$1:$F$1040,3,)</f>
        <v>ATIVO - EM FUNCIONAMENTO</v>
      </c>
      <c r="H1108" t="str">
        <f>VLOOKUP(A1108,planos!$C$1:$F$1040,4,)</f>
        <v>LC109</v>
      </c>
      <c r="I1108" t="str">
        <f>VLOOKUP(E1108,segmentação!$A$1:$M$261,12,)</f>
        <v>S2</v>
      </c>
      <c r="J1108" t="e">
        <f>VLOOKUP(A1108,'Bcos e Seg'!$C$1:$AC$262,11,)</f>
        <v>#N/A</v>
      </c>
    </row>
    <row r="1109" spans="1:10" x14ac:dyDescent="0.25">
      <c r="A1109" s="7">
        <v>2021000011</v>
      </c>
      <c r="B1109" s="11" t="s">
        <v>2185</v>
      </c>
      <c r="C1109" s="9" t="s">
        <v>2185</v>
      </c>
      <c r="D1109" s="7" t="s">
        <v>297</v>
      </c>
      <c r="E1109" s="9" t="s">
        <v>172</v>
      </c>
      <c r="F1109" s="10">
        <v>7323</v>
      </c>
      <c r="G1109" t="str">
        <f>VLOOKUP(A1109,planos!$C$1:$F$1040,3,)</f>
        <v>ATIVO - EM FUNCIONAMENTO</v>
      </c>
      <c r="H1109" t="str">
        <f>VLOOKUP(A1109,planos!$C$1:$F$1040,4,)</f>
        <v>LC108/109</v>
      </c>
      <c r="I1109" t="str">
        <f>VLOOKUP(E1109,segmentação!$A$1:$M$261,12,)</f>
        <v>S1</v>
      </c>
      <c r="J1109" t="e">
        <f>VLOOKUP(A1109,'Bcos e Seg'!$C$1:$AC$262,11,)</f>
        <v>#N/A</v>
      </c>
    </row>
    <row r="1110" spans="1:10" x14ac:dyDescent="0.25">
      <c r="A1110" s="7">
        <v>2021000192</v>
      </c>
      <c r="B1110" s="11" t="s">
        <v>2186</v>
      </c>
      <c r="C1110" s="9" t="s">
        <v>2187</v>
      </c>
      <c r="D1110" s="7" t="s">
        <v>297</v>
      </c>
      <c r="E1110" s="9" t="s">
        <v>54</v>
      </c>
      <c r="F1110" s="12">
        <v>52</v>
      </c>
      <c r="G1110" t="str">
        <f>VLOOKUP(A1110,planos!$C$1:$F$1040,3,)</f>
        <v>ATIVO - EM FUNCIONAMENTO</v>
      </c>
      <c r="H1110" t="str">
        <f>VLOOKUP(A1110,planos!$C$1:$F$1040,4,)</f>
        <v>LC108/109</v>
      </c>
      <c r="I1110" t="str">
        <f>VLOOKUP(E1110,segmentação!$A$1:$M$261,12,)</f>
        <v>S2</v>
      </c>
      <c r="J1110" t="e">
        <f>VLOOKUP(A1110,'Bcos e Seg'!$C$1:$AC$262,11,)</f>
        <v>#N/A</v>
      </c>
    </row>
    <row r="1111" spans="1:10" x14ac:dyDescent="0.25">
      <c r="A1111" s="7">
        <v>2021000338</v>
      </c>
      <c r="B1111" s="11" t="s">
        <v>2188</v>
      </c>
      <c r="C1111" s="9" t="s">
        <v>2188</v>
      </c>
      <c r="D1111" s="7" t="s">
        <v>297</v>
      </c>
      <c r="E1111" s="9" t="s">
        <v>161</v>
      </c>
      <c r="F1111" s="12">
        <v>16</v>
      </c>
      <c r="G1111" t="str">
        <f>VLOOKUP(A1111,planos!$C$1:$F$1040,3,)</f>
        <v>ATIVO - EM FUNCIONAMENTO</v>
      </c>
      <c r="H1111" t="str">
        <f>VLOOKUP(A1111,planos!$C$1:$F$1040,4,)</f>
        <v>LC108/109</v>
      </c>
      <c r="I1111" t="str">
        <f>VLOOKUP(E1111,segmentação!$A$1:$M$261,12,)</f>
        <v>S3</v>
      </c>
      <c r="J1111" t="e">
        <f>VLOOKUP(A1111,'Bcos e Seg'!$C$1:$AC$262,11,)</f>
        <v>#N/A</v>
      </c>
    </row>
    <row r="1112" spans="1:10" x14ac:dyDescent="0.25">
      <c r="A1112" s="7">
        <v>2021000419</v>
      </c>
      <c r="B1112" s="11" t="s">
        <v>2189</v>
      </c>
      <c r="C1112" s="9" t="s">
        <v>2189</v>
      </c>
      <c r="D1112" s="7" t="s">
        <v>297</v>
      </c>
      <c r="E1112" s="9" t="s">
        <v>161</v>
      </c>
      <c r="F1112" s="12">
        <v>77</v>
      </c>
      <c r="G1112" t="str">
        <f>VLOOKUP(A1112,planos!$C$1:$F$1040,3,)</f>
        <v>ATIVO - EM FUNCIONAMENTO</v>
      </c>
      <c r="H1112" t="str">
        <f>VLOOKUP(A1112,planos!$C$1:$F$1040,4,)</f>
        <v>LC108/109</v>
      </c>
      <c r="I1112" t="str">
        <f>VLOOKUP(E1112,segmentação!$A$1:$M$261,12,)</f>
        <v>S3</v>
      </c>
      <c r="J1112" t="e">
        <f>VLOOKUP(A1112,'Bcos e Seg'!$C$1:$AC$262,11,)</f>
        <v>#N/A</v>
      </c>
    </row>
    <row r="1113" spans="1:10" x14ac:dyDescent="0.25">
      <c r="A1113" s="7">
        <v>2021000583</v>
      </c>
      <c r="B1113" s="11" t="s">
        <v>2190</v>
      </c>
      <c r="C1113" s="9" t="s">
        <v>2191</v>
      </c>
      <c r="D1113" s="7" t="s">
        <v>297</v>
      </c>
      <c r="E1113" s="9" t="s">
        <v>56</v>
      </c>
      <c r="F1113" s="12">
        <v>671</v>
      </c>
      <c r="G1113" t="str">
        <f>VLOOKUP(A1113,planos!$C$1:$F$1040,3,)</f>
        <v>ATIVO - EM FUNCIONAMENTO</v>
      </c>
      <c r="H1113" t="str">
        <f>VLOOKUP(A1113,planos!$C$1:$F$1040,4,)</f>
        <v>LC108/109</v>
      </c>
      <c r="I1113" t="str">
        <f>VLOOKUP(E1113,segmentação!$A$1:$M$261,12,)</f>
        <v>S4</v>
      </c>
      <c r="J1113" t="e">
        <f>VLOOKUP(A1113,'Bcos e Seg'!$C$1:$AC$262,11,)</f>
        <v>#N/A</v>
      </c>
    </row>
    <row r="1114" spans="1:10" x14ac:dyDescent="0.25">
      <c r="A1114" s="7">
        <v>2021000656</v>
      </c>
      <c r="B1114" s="11" t="s">
        <v>2192</v>
      </c>
      <c r="C1114" s="9" t="s">
        <v>2193</v>
      </c>
      <c r="D1114" s="7" t="s">
        <v>297</v>
      </c>
      <c r="E1114" s="9" t="s">
        <v>105</v>
      </c>
      <c r="F1114" s="12">
        <v>5</v>
      </c>
      <c r="G1114" t="str">
        <f>VLOOKUP(A1114,planos!$C$1:$F$1040,3,)</f>
        <v>ATIVO - EM FUNCIONAMENTO</v>
      </c>
      <c r="H1114" t="str">
        <f>VLOOKUP(A1114,planos!$C$1:$F$1040,4,)</f>
        <v>LC109</v>
      </c>
      <c r="I1114" t="str">
        <f>VLOOKUP(E1114,segmentação!$A$1:$M$261,12,)</f>
        <v>S1</v>
      </c>
      <c r="J1114" t="e">
        <f>VLOOKUP(A1114,'Bcos e Seg'!$C$1:$AC$262,11,)</f>
        <v>#N/A</v>
      </c>
    </row>
    <row r="1115" spans="1:10" x14ac:dyDescent="0.25">
      <c r="A1115" s="7">
        <v>2021000729</v>
      </c>
      <c r="B1115" s="11" t="s">
        <v>2194</v>
      </c>
      <c r="C1115" s="9" t="s">
        <v>2194</v>
      </c>
      <c r="D1115" s="7" t="s">
        <v>352</v>
      </c>
      <c r="E1115" s="9" t="s">
        <v>75</v>
      </c>
      <c r="F1115" s="12">
        <v>556</v>
      </c>
      <c r="G1115" t="str">
        <f>VLOOKUP(A1115,planos!$C$1:$F$1040,3,)</f>
        <v>ATIVO - EM FUNCIONAMENTO</v>
      </c>
      <c r="H1115" t="str">
        <f>VLOOKUP(A1115,planos!$C$1:$F$1040,4,)</f>
        <v>LC109</v>
      </c>
      <c r="I1115" t="str">
        <f>VLOOKUP(E1115,segmentação!$A$1:$M$261,12,)</f>
        <v>S4</v>
      </c>
      <c r="J1115" t="e">
        <f>VLOOKUP(A1115,'Bcos e Seg'!$C$1:$AC$262,11,)</f>
        <v>#N/A</v>
      </c>
    </row>
    <row r="1116" spans="1:10" x14ac:dyDescent="0.25">
      <c r="A1116" s="7">
        <v>2021000974</v>
      </c>
      <c r="B1116" s="11" t="s">
        <v>414</v>
      </c>
      <c r="C1116" s="9" t="s">
        <v>414</v>
      </c>
      <c r="D1116" s="7" t="s">
        <v>352</v>
      </c>
      <c r="E1116" s="9" t="s">
        <v>158</v>
      </c>
      <c r="F1116" s="10">
        <v>1738</v>
      </c>
      <c r="G1116" t="str">
        <f>VLOOKUP(A1116,planos!$C$1:$F$1040,3,)</f>
        <v>ATIVO - EM FUNCIONAMENTO</v>
      </c>
      <c r="H1116" t="str">
        <f>VLOOKUP(A1116,planos!$C$1:$F$1040,4,)</f>
        <v>LC109</v>
      </c>
      <c r="I1116" t="str">
        <f>VLOOKUP(E1116,segmentação!$A$1:$M$261,12,)</f>
        <v>S2</v>
      </c>
      <c r="J1116" t="e">
        <f>VLOOKUP(A1116,'Bcos e Seg'!$C$1:$AC$262,11,)</f>
        <v>#N/A</v>
      </c>
    </row>
    <row r="1117" spans="1:10" x14ac:dyDescent="0.25">
      <c r="A1117" s="7">
        <v>2021001083</v>
      </c>
      <c r="B1117" s="11" t="s">
        <v>2195</v>
      </c>
      <c r="C1117" s="9" t="s">
        <v>2196</v>
      </c>
      <c r="D1117" s="7" t="s">
        <v>297</v>
      </c>
      <c r="E1117" s="9" t="s">
        <v>184</v>
      </c>
      <c r="F1117" s="12">
        <v>4</v>
      </c>
      <c r="G1117" t="str">
        <f>VLOOKUP(A1117,planos!$C$1:$F$1040,3,)</f>
        <v>ATIVO - EM FUNCIONAMENTO</v>
      </c>
      <c r="H1117" t="str">
        <f>VLOOKUP(A1117,planos!$C$1:$F$1040,4,)</f>
        <v>LC108/109</v>
      </c>
      <c r="I1117" t="str">
        <f>VLOOKUP(E1117,segmentação!$A$1:$M$261,12,)</f>
        <v>S4</v>
      </c>
      <c r="J1117" t="e">
        <f>VLOOKUP(A1117,'Bcos e Seg'!$C$1:$AC$262,11,)</f>
        <v>#N/A</v>
      </c>
    </row>
    <row r="1118" spans="1:10" x14ac:dyDescent="0.25">
      <c r="A1118" s="7">
        <v>2021001156</v>
      </c>
      <c r="B1118" s="11" t="s">
        <v>2197</v>
      </c>
      <c r="C1118" s="9" t="s">
        <v>2198</v>
      </c>
      <c r="D1118" s="7" t="s">
        <v>352</v>
      </c>
      <c r="E1118" s="9" t="s">
        <v>128</v>
      </c>
      <c r="F1118" s="12">
        <v>100</v>
      </c>
      <c r="G1118" t="str">
        <f>VLOOKUP(A1118,planos!$C$1:$F$1040,3,)</f>
        <v>ATIVO - EM FUNCIONAMENTO</v>
      </c>
      <c r="H1118" t="str">
        <f>VLOOKUP(A1118,planos!$C$1:$F$1040,4,)</f>
        <v>LC109</v>
      </c>
      <c r="I1118" t="str">
        <f>VLOOKUP(E1118,segmentação!$A$1:$M$261,12,)</f>
        <v>S2</v>
      </c>
      <c r="J1118" t="e">
        <f>VLOOKUP(A1118,'Bcos e Seg'!$C$1:$AC$262,11,)</f>
        <v>#N/A</v>
      </c>
    </row>
    <row r="1119" spans="1:10" x14ac:dyDescent="0.25">
      <c r="A1119" s="7">
        <v>2021001229</v>
      </c>
      <c r="B1119" s="11" t="s">
        <v>2199</v>
      </c>
      <c r="C1119" s="9" t="s">
        <v>2200</v>
      </c>
      <c r="D1119" s="7" t="s">
        <v>297</v>
      </c>
      <c r="E1119" s="9" t="s">
        <v>128</v>
      </c>
      <c r="F1119" s="12">
        <v>158</v>
      </c>
      <c r="G1119" t="str">
        <f>VLOOKUP(A1119,planos!$C$1:$F$1040,3,)</f>
        <v>ATIVO - EM FUNCIONAMENTO</v>
      </c>
      <c r="H1119" t="str">
        <f>VLOOKUP(A1119,planos!$C$1:$F$1040,4,)</f>
        <v>LC109</v>
      </c>
      <c r="I1119" t="str">
        <f>VLOOKUP(E1119,segmentação!$A$1:$M$261,12,)</f>
        <v>S2</v>
      </c>
      <c r="J1119" t="e">
        <f>VLOOKUP(A1119,'Bcos e Seg'!$C$1:$AC$262,11,)</f>
        <v>#N/A</v>
      </c>
    </row>
    <row r="1120" spans="1:10" x14ac:dyDescent="0.25">
      <c r="A1120" s="7">
        <v>2021001318</v>
      </c>
      <c r="B1120" s="11" t="s">
        <v>2201</v>
      </c>
      <c r="C1120" s="9" t="s">
        <v>2202</v>
      </c>
      <c r="D1120" s="7" t="s">
        <v>352</v>
      </c>
      <c r="E1120" s="9" t="s">
        <v>128</v>
      </c>
      <c r="F1120" s="12">
        <v>77</v>
      </c>
      <c r="G1120" t="str">
        <f>VLOOKUP(A1120,planos!$C$1:$F$1040,3,)</f>
        <v>ATIVO - EM FUNCIONAMENTO</v>
      </c>
      <c r="H1120" t="str">
        <f>VLOOKUP(A1120,planos!$C$1:$F$1040,4,)</f>
        <v>LC109</v>
      </c>
      <c r="I1120" t="str">
        <f>VLOOKUP(E1120,segmentação!$A$1:$M$261,12,)</f>
        <v>S2</v>
      </c>
      <c r="J1120" t="e">
        <f>VLOOKUP(A1120,'Bcos e Seg'!$C$1:$AC$262,11,)</f>
        <v>#N/A</v>
      </c>
    </row>
    <row r="1121" spans="1:10" x14ac:dyDescent="0.25">
      <c r="A1121" s="7">
        <v>2021001474</v>
      </c>
      <c r="B1121" s="11" t="s">
        <v>2203</v>
      </c>
      <c r="C1121" s="9" t="s">
        <v>2204</v>
      </c>
      <c r="D1121" s="7" t="s">
        <v>297</v>
      </c>
      <c r="E1121" s="9" t="s">
        <v>29</v>
      </c>
      <c r="F1121" s="12">
        <v>71</v>
      </c>
      <c r="G1121" t="str">
        <f>VLOOKUP(A1121,planos!$C$1:$F$1040,3,)</f>
        <v>ATIVO - EM FUNCIONAMENTO</v>
      </c>
      <c r="H1121" t="str">
        <f>VLOOKUP(A1121,planos!$C$1:$F$1040,4,)</f>
        <v>LC108/109</v>
      </c>
      <c r="I1121" t="str">
        <f>VLOOKUP(E1121,segmentação!$A$1:$M$261,12,)</f>
        <v>S2</v>
      </c>
      <c r="J1121" t="e">
        <f>VLOOKUP(A1121,'Bcos e Seg'!$C$1:$AC$262,11,)</f>
        <v>#N/A</v>
      </c>
    </row>
    <row r="1122" spans="1:10" x14ac:dyDescent="0.25">
      <c r="A1122" s="7">
        <v>2021001547</v>
      </c>
      <c r="B1122" s="11" t="s">
        <v>2205</v>
      </c>
      <c r="C1122" s="9" t="s">
        <v>2205</v>
      </c>
      <c r="D1122" s="7" t="s">
        <v>297</v>
      </c>
      <c r="E1122" s="9" t="s">
        <v>87</v>
      </c>
      <c r="F1122" s="12">
        <v>47</v>
      </c>
      <c r="G1122" t="str">
        <f>VLOOKUP(A1122,planos!$C$1:$F$1040,3,)</f>
        <v>ATIVO - EM FUNCIONAMENTO</v>
      </c>
      <c r="H1122" t="str">
        <f>VLOOKUP(A1122,planos!$C$1:$F$1040,4,)</f>
        <v>LC109</v>
      </c>
      <c r="I1122" t="str">
        <f>VLOOKUP(E1122,segmentação!$A$1:$M$261,12,)</f>
        <v>S2</v>
      </c>
      <c r="J1122" t="e">
        <f>VLOOKUP(A1122,'Bcos e Seg'!$C$1:$AC$262,11,)</f>
        <v>#N/A</v>
      </c>
    </row>
    <row r="1123" spans="1:10" x14ac:dyDescent="0.25">
      <c r="A1123" s="7">
        <v>2021001611</v>
      </c>
      <c r="B1123" s="11" t="s">
        <v>2206</v>
      </c>
      <c r="C1123" s="9" t="s">
        <v>2206</v>
      </c>
      <c r="D1123" s="7" t="s">
        <v>297</v>
      </c>
      <c r="E1123" s="9" t="s">
        <v>156</v>
      </c>
      <c r="F1123" s="10">
        <v>1645</v>
      </c>
      <c r="G1123" t="str">
        <f>VLOOKUP(A1123,planos!$C$1:$F$1040,3,)</f>
        <v>ATIVO - EM FUNCIONAMENTO</v>
      </c>
      <c r="H1123" t="str">
        <f>VLOOKUP(A1123,planos!$C$1:$F$1040,4,)</f>
        <v>LC109</v>
      </c>
      <c r="I1123" t="str">
        <f>VLOOKUP(E1123,segmentação!$A$1:$M$261,12,)</f>
        <v>S2</v>
      </c>
      <c r="J1123" t="e">
        <f>VLOOKUP(A1123,'Bcos e Seg'!$C$1:$AC$262,11,)</f>
        <v>#N/A</v>
      </c>
    </row>
    <row r="1124" spans="1:10" x14ac:dyDescent="0.25">
      <c r="A1124" s="7">
        <v>2021001792</v>
      </c>
      <c r="B1124" s="11" t="s">
        <v>2207</v>
      </c>
      <c r="C1124" s="9" t="s">
        <v>2208</v>
      </c>
      <c r="D1124" s="7" t="s">
        <v>297</v>
      </c>
      <c r="E1124" s="9" t="s">
        <v>61</v>
      </c>
      <c r="F1124" s="10">
        <v>4289</v>
      </c>
      <c r="G1124" t="str">
        <f>VLOOKUP(A1124,planos!$C$1:$F$1040,3,)</f>
        <v>ATIVO - EM FUNCIONAMENTO</v>
      </c>
      <c r="H1124" t="str">
        <f>VLOOKUP(A1124,planos!$C$1:$F$1040,4,)</f>
        <v>LC109</v>
      </c>
      <c r="I1124" t="str">
        <f>VLOOKUP(E1124,segmentação!$A$1:$M$261,12,)</f>
        <v>S3</v>
      </c>
      <c r="J1124" t="str">
        <f>VLOOKUP(A1124,'Bcos e Seg'!$C$1:$AC$262,11,)</f>
        <v>CITIBANK N A</v>
      </c>
    </row>
    <row r="1125" spans="1:10" x14ac:dyDescent="0.25">
      <c r="A1125" s="7">
        <v>2021001865</v>
      </c>
      <c r="B1125" s="11" t="s">
        <v>2209</v>
      </c>
      <c r="C1125" s="9" t="s">
        <v>2209</v>
      </c>
      <c r="D1125" s="7" t="s">
        <v>297</v>
      </c>
      <c r="E1125" s="9" t="s">
        <v>161</v>
      </c>
      <c r="F1125" s="12">
        <v>53</v>
      </c>
      <c r="G1125" t="str">
        <f>VLOOKUP(A1125,planos!$C$1:$F$1040,3,)</f>
        <v>ATIVO - EM FUNCIONAMENTO</v>
      </c>
      <c r="H1125" t="str">
        <f>VLOOKUP(A1125,planos!$C$1:$F$1040,4,)</f>
        <v>LC108/109</v>
      </c>
      <c r="I1125" t="str">
        <f>VLOOKUP(E1125,segmentação!$A$1:$M$261,12,)</f>
        <v>S3</v>
      </c>
      <c r="J1125" t="e">
        <f>VLOOKUP(A1125,'Bcos e Seg'!$C$1:$AC$262,11,)</f>
        <v>#N/A</v>
      </c>
    </row>
    <row r="1126" spans="1:10" x14ac:dyDescent="0.25">
      <c r="A1126" s="7">
        <v>2021001938</v>
      </c>
      <c r="B1126" s="11" t="s">
        <v>2210</v>
      </c>
      <c r="C1126" s="9" t="s">
        <v>2211</v>
      </c>
      <c r="D1126" s="7" t="s">
        <v>297</v>
      </c>
      <c r="E1126" s="9" t="s">
        <v>132</v>
      </c>
      <c r="F1126" s="12">
        <v>168</v>
      </c>
      <c r="G1126" t="str">
        <f>VLOOKUP(A1126,planos!$C$1:$F$1040,3,)</f>
        <v>ATIVO - EM FUNCIONAMENTO</v>
      </c>
      <c r="H1126" t="str">
        <f>VLOOKUP(A1126,planos!$C$1:$F$1040,4,)</f>
        <v>LC109</v>
      </c>
      <c r="I1126" t="str">
        <f>VLOOKUP(E1126,segmentação!$A$1:$M$261,12,)</f>
        <v>S3</v>
      </c>
      <c r="J1126" t="e">
        <f>VLOOKUP(A1126,'Bcos e Seg'!$C$1:$AC$262,11,)</f>
        <v>#N/A</v>
      </c>
    </row>
    <row r="1127" spans="1:10" x14ac:dyDescent="0.25">
      <c r="A1127" s="7">
        <v>2021002047</v>
      </c>
      <c r="B1127" s="11" t="s">
        <v>2212</v>
      </c>
      <c r="C1127" s="9" t="s">
        <v>2213</v>
      </c>
      <c r="D1127" s="7" t="s">
        <v>352</v>
      </c>
      <c r="E1127" s="9" t="s">
        <v>127</v>
      </c>
      <c r="F1127" s="12">
        <v>78</v>
      </c>
      <c r="G1127" t="str">
        <f>VLOOKUP(A1127,planos!$C$1:$F$1040,3,)</f>
        <v>ATIVO - EM FUNCIONAMENTO</v>
      </c>
      <c r="H1127" t="str">
        <f>VLOOKUP(A1127,planos!$C$1:$F$1040,4,)</f>
        <v>LC109</v>
      </c>
      <c r="I1127" t="str">
        <f>VLOOKUP(E1127,segmentação!$A$1:$M$261,12,)</f>
        <v>S2</v>
      </c>
      <c r="J1127" t="e">
        <f>VLOOKUP(A1127,'Bcos e Seg'!$C$1:$AC$262,11,)</f>
        <v>#N/A</v>
      </c>
    </row>
    <row r="1128" spans="1:10" x14ac:dyDescent="0.25">
      <c r="A1128" s="7">
        <v>2021002111</v>
      </c>
      <c r="B1128" s="11" t="s">
        <v>2214</v>
      </c>
      <c r="C1128" s="9" t="s">
        <v>2215</v>
      </c>
      <c r="D1128" s="7" t="s">
        <v>297</v>
      </c>
      <c r="E1128" s="9" t="s">
        <v>77</v>
      </c>
      <c r="F1128" s="10">
        <v>1333</v>
      </c>
      <c r="G1128" t="str">
        <f>VLOOKUP(A1128,planos!$C$1:$F$1040,3,)</f>
        <v>ATIVO - EM FUNCIONAMENTO</v>
      </c>
      <c r="H1128" t="str">
        <f>VLOOKUP(A1128,planos!$C$1:$F$1040,4,)</f>
        <v>LC108/109</v>
      </c>
      <c r="I1128" t="str">
        <f>VLOOKUP(E1128,segmentação!$A$1:$M$261,12,)</f>
        <v>S2</v>
      </c>
      <c r="J1128" t="e">
        <f>VLOOKUP(A1128,'Bcos e Seg'!$C$1:$AC$262,11,)</f>
        <v>#N/A</v>
      </c>
    </row>
    <row r="1129" spans="1:10" x14ac:dyDescent="0.25">
      <c r="A1129" s="7">
        <v>2021002292</v>
      </c>
      <c r="B1129" s="11" t="s">
        <v>2216</v>
      </c>
      <c r="C1129" s="9" t="s">
        <v>2217</v>
      </c>
      <c r="D1129" s="7" t="s">
        <v>297</v>
      </c>
      <c r="E1129" s="9" t="s">
        <v>117</v>
      </c>
      <c r="F1129" s="12">
        <v>50</v>
      </c>
      <c r="G1129" t="str">
        <f>VLOOKUP(A1129,planos!$C$1:$F$1040,3,)</f>
        <v>ATIVO - EM FUNCIONAMENTO</v>
      </c>
      <c r="H1129" t="str">
        <f>VLOOKUP(A1129,planos!$C$1:$F$1040,4,)</f>
        <v>LC108/109</v>
      </c>
      <c r="I1129" t="str">
        <f>VLOOKUP(E1129,segmentação!$A$1:$M$261,12,)</f>
        <v>S3</v>
      </c>
      <c r="J1129" t="e">
        <f>VLOOKUP(A1129,'Bcos e Seg'!$C$1:$AC$262,11,)</f>
        <v>#N/A</v>
      </c>
    </row>
    <row r="1130" spans="1:10" x14ac:dyDescent="0.25">
      <c r="A1130" s="7">
        <v>2021002365</v>
      </c>
      <c r="B1130" s="11" t="s">
        <v>2218</v>
      </c>
      <c r="C1130" s="9" t="s">
        <v>2219</v>
      </c>
      <c r="D1130" s="7" t="s">
        <v>297</v>
      </c>
      <c r="E1130" s="9" t="s">
        <v>28</v>
      </c>
      <c r="F1130" s="12">
        <v>983</v>
      </c>
      <c r="G1130" t="str">
        <f>VLOOKUP(A1130,planos!$C$1:$F$1040,3,)</f>
        <v>ATIVO - EM FUNCIONAMENTO</v>
      </c>
      <c r="H1130" t="str">
        <f>VLOOKUP(A1130,planos!$C$1:$F$1040,4,)</f>
        <v>LC109</v>
      </c>
      <c r="I1130" t="str">
        <f>VLOOKUP(E1130,segmentação!$A$1:$M$261,12,)</f>
        <v>S1</v>
      </c>
      <c r="J1130" t="str">
        <f>VLOOKUP(A1130,'Bcos e Seg'!$C$1:$AC$262,11,)</f>
        <v>SANTANDER PARTICIPACOES S.A.</v>
      </c>
    </row>
    <row r="1131" spans="1:10" x14ac:dyDescent="0.25">
      <c r="A1131" s="7">
        <v>2021002438</v>
      </c>
      <c r="B1131" s="11" t="s">
        <v>2220</v>
      </c>
      <c r="C1131" s="9" t="s">
        <v>2221</v>
      </c>
      <c r="D1131" s="7" t="s">
        <v>297</v>
      </c>
      <c r="E1131" s="9" t="s">
        <v>127</v>
      </c>
      <c r="F1131" s="10">
        <v>3537</v>
      </c>
      <c r="G1131" t="str">
        <f>VLOOKUP(A1131,planos!$C$1:$F$1040,3,)</f>
        <v>ATIVO - EM FUNCIONAMENTO</v>
      </c>
      <c r="H1131" t="str">
        <f>VLOOKUP(A1131,planos!$C$1:$F$1040,4,)</f>
        <v>LC109</v>
      </c>
      <c r="I1131" t="str">
        <f>VLOOKUP(E1131,segmentação!$A$1:$M$261,12,)</f>
        <v>S2</v>
      </c>
      <c r="J1131" t="e">
        <f>VLOOKUP(A1131,'Bcos e Seg'!$C$1:$AC$262,11,)</f>
        <v>#N/A</v>
      </c>
    </row>
    <row r="1132" spans="1:10" x14ac:dyDescent="0.25">
      <c r="A1132" s="7">
        <v>2021002519</v>
      </c>
      <c r="B1132" s="11" t="s">
        <v>2222</v>
      </c>
      <c r="C1132" s="9" t="s">
        <v>2223</v>
      </c>
      <c r="D1132" s="7" t="s">
        <v>297</v>
      </c>
      <c r="E1132" s="9" t="s">
        <v>233</v>
      </c>
      <c r="F1132" s="12">
        <v>2</v>
      </c>
      <c r="G1132" t="str">
        <f>VLOOKUP(A1132,planos!$C$1:$F$1040,3,)</f>
        <v>ATIVO - EM FUNCIONAMENTO</v>
      </c>
      <c r="H1132" t="str">
        <f>VLOOKUP(A1132,planos!$C$1:$F$1040,4,)</f>
        <v>LC108/109</v>
      </c>
      <c r="I1132" t="str">
        <f>VLOOKUP(E1132,segmentação!$A$1:$M$261,12,)</f>
        <v>S4</v>
      </c>
      <c r="J1132" t="e">
        <f>VLOOKUP(A1132,'Bcos e Seg'!$C$1:$AC$262,11,)</f>
        <v>#N/A</v>
      </c>
    </row>
    <row r="1133" spans="1:10" x14ac:dyDescent="0.25">
      <c r="A1133" s="7">
        <v>2021002756</v>
      </c>
      <c r="B1133" s="11" t="s">
        <v>2224</v>
      </c>
      <c r="C1133" s="9" t="s">
        <v>2225</v>
      </c>
      <c r="D1133" s="7" t="s">
        <v>297</v>
      </c>
      <c r="E1133" s="9" t="s">
        <v>119</v>
      </c>
      <c r="F1133" s="10">
        <v>2705</v>
      </c>
      <c r="G1133" t="str">
        <f>VLOOKUP(A1133,planos!$C$1:$F$1040,3,)</f>
        <v>ATIVO - EM FUNCIONAMENTO</v>
      </c>
      <c r="H1133" t="str">
        <f>VLOOKUP(A1133,planos!$C$1:$F$1040,4,)</f>
        <v>LC109</v>
      </c>
      <c r="I1133" t="str">
        <f>VLOOKUP(E1133,segmentação!$A$1:$M$261,12,)</f>
        <v>S4</v>
      </c>
      <c r="J1133" t="e">
        <f>VLOOKUP(A1133,'Bcos e Seg'!$C$1:$AC$262,11,)</f>
        <v>#N/A</v>
      </c>
    </row>
    <row r="1134" spans="1:10" x14ac:dyDescent="0.25">
      <c r="A1134" s="7">
        <v>2021002829</v>
      </c>
      <c r="B1134" s="11" t="s">
        <v>2226</v>
      </c>
      <c r="C1134" s="9" t="s">
        <v>2227</v>
      </c>
      <c r="D1134" s="7" t="s">
        <v>297</v>
      </c>
      <c r="E1134" s="9" t="s">
        <v>56</v>
      </c>
      <c r="F1134" s="12">
        <v>105</v>
      </c>
      <c r="G1134" t="str">
        <f>VLOOKUP(A1134,planos!$C$1:$F$1040,3,)</f>
        <v>ATIVO - EM FUNCIONAMENTO</v>
      </c>
      <c r="H1134" t="str">
        <f>VLOOKUP(A1134,planos!$C$1:$F$1040,4,)</f>
        <v>LC108/109</v>
      </c>
      <c r="I1134" t="str">
        <f>VLOOKUP(E1134,segmentação!$A$1:$M$261,12,)</f>
        <v>S4</v>
      </c>
      <c r="J1134" t="e">
        <f>VLOOKUP(A1134,'Bcos e Seg'!$C$1:$AC$262,11,)</f>
        <v>#N/A</v>
      </c>
    </row>
    <row r="1135" spans="1:10" x14ac:dyDescent="0.25">
      <c r="A1135" s="7">
        <v>2021003019</v>
      </c>
      <c r="B1135" s="11" t="s">
        <v>2228</v>
      </c>
      <c r="C1135" s="9" t="s">
        <v>2229</v>
      </c>
      <c r="D1135" s="7" t="s">
        <v>297</v>
      </c>
      <c r="E1135" s="9" t="s">
        <v>32</v>
      </c>
      <c r="F1135" s="12">
        <v>392</v>
      </c>
      <c r="G1135" t="str">
        <f>VLOOKUP(A1135,planos!$C$1:$F$1040,3,)</f>
        <v>ATIVO - EM FUNCIONAMENTO</v>
      </c>
      <c r="H1135" t="str">
        <f>VLOOKUP(A1135,planos!$C$1:$F$1040,4,)</f>
        <v>LC109</v>
      </c>
      <c r="I1135" t="str">
        <f>VLOOKUP(E1135,segmentação!$A$1:$M$261,12,)</f>
        <v>S2</v>
      </c>
      <c r="J1135" t="e">
        <f>VLOOKUP(A1135,'Bcos e Seg'!$C$1:$AC$262,11,)</f>
        <v>#N/A</v>
      </c>
    </row>
    <row r="1136" spans="1:10" x14ac:dyDescent="0.25">
      <c r="A1136" s="7">
        <v>2021003183</v>
      </c>
      <c r="B1136" s="11" t="s">
        <v>2230</v>
      </c>
      <c r="C1136" s="9" t="s">
        <v>2230</v>
      </c>
      <c r="D1136" s="7" t="s">
        <v>297</v>
      </c>
      <c r="E1136" s="9" t="s">
        <v>172</v>
      </c>
      <c r="F1136" s="10">
        <v>2400</v>
      </c>
      <c r="G1136" t="str">
        <f>VLOOKUP(A1136,planos!$C$1:$F$1040,3,)</f>
        <v>ATIVO - EM FUNCIONAMENTO</v>
      </c>
      <c r="H1136" t="str">
        <f>VLOOKUP(A1136,planos!$C$1:$F$1040,4,)</f>
        <v>LC108/109</v>
      </c>
      <c r="I1136" t="str">
        <f>VLOOKUP(E1136,segmentação!$A$1:$M$261,12,)</f>
        <v>S1</v>
      </c>
      <c r="J1136" t="e">
        <f>VLOOKUP(A1136,'Bcos e Seg'!$C$1:$AC$262,11,)</f>
        <v>#N/A</v>
      </c>
    </row>
    <row r="1137" spans="1:10" x14ac:dyDescent="0.25">
      <c r="A1137" s="7">
        <v>2021003256</v>
      </c>
      <c r="B1137" s="11" t="s">
        <v>2231</v>
      </c>
      <c r="C1137" s="9" t="s">
        <v>2232</v>
      </c>
      <c r="D1137" s="7" t="s">
        <v>297</v>
      </c>
      <c r="E1137" s="9" t="s">
        <v>153</v>
      </c>
      <c r="F1137" s="12">
        <v>16</v>
      </c>
      <c r="G1137" t="str">
        <f>VLOOKUP(A1137,planos!$C$1:$F$1040,3,)</f>
        <v>ATIVO - EM FUNCIONAMENTO</v>
      </c>
      <c r="H1137" t="str">
        <f>VLOOKUP(A1137,planos!$C$1:$F$1040,4,)</f>
        <v>LC109</v>
      </c>
      <c r="I1137" t="str">
        <f>VLOOKUP(E1137,segmentação!$A$1:$M$261,12,)</f>
        <v>S2</v>
      </c>
      <c r="J1137" t="e">
        <f>VLOOKUP(A1137,'Bcos e Seg'!$C$1:$AC$262,11,)</f>
        <v>#N/A</v>
      </c>
    </row>
    <row r="1138" spans="1:10" x14ac:dyDescent="0.25">
      <c r="A1138" s="7">
        <v>2021003329</v>
      </c>
      <c r="B1138" s="11" t="s">
        <v>2233</v>
      </c>
      <c r="C1138" s="9" t="s">
        <v>2234</v>
      </c>
      <c r="D1138" s="7" t="s">
        <v>297</v>
      </c>
      <c r="E1138" s="9" t="s">
        <v>151</v>
      </c>
      <c r="F1138" s="12">
        <v>380</v>
      </c>
      <c r="G1138" t="str">
        <f>VLOOKUP(A1138,planos!$C$1:$F$1040,3,)</f>
        <v>ATIVO - EM FUNCIONAMENTO</v>
      </c>
      <c r="H1138" t="str">
        <f>VLOOKUP(A1138,planos!$C$1:$F$1040,4,)</f>
        <v>LC109</v>
      </c>
      <c r="I1138" t="str">
        <f>VLOOKUP(E1138,segmentação!$A$1:$M$261,12,)</f>
        <v>S4</v>
      </c>
      <c r="J1138" t="e">
        <f>VLOOKUP(A1138,'Bcos e Seg'!$C$1:$AC$262,11,)</f>
        <v>#N/A</v>
      </c>
    </row>
    <row r="1139" spans="1:10" x14ac:dyDescent="0.25">
      <c r="A1139" s="7">
        <v>2021003418</v>
      </c>
      <c r="B1139" s="11" t="s">
        <v>2235</v>
      </c>
      <c r="C1139" s="9" t="s">
        <v>2236</v>
      </c>
      <c r="D1139" s="7" t="s">
        <v>297</v>
      </c>
      <c r="E1139" s="9" t="s">
        <v>179</v>
      </c>
      <c r="F1139" s="10">
        <v>2132</v>
      </c>
      <c r="G1139" t="str">
        <f>VLOOKUP(A1139,planos!$C$1:$F$1040,3,)</f>
        <v>ATIVO - EM FUNCIONAMENTO</v>
      </c>
      <c r="H1139" t="str">
        <f>VLOOKUP(A1139,planos!$C$1:$F$1040,4,)</f>
        <v>LC108/109</v>
      </c>
      <c r="I1139" t="str">
        <f>VLOOKUP(E1139,segmentação!$A$1:$M$261,12,)</f>
        <v>S3</v>
      </c>
      <c r="J1139" t="e">
        <f>VLOOKUP(A1139,'Bcos e Seg'!$C$1:$AC$262,11,)</f>
        <v>#N/A</v>
      </c>
    </row>
    <row r="1140" spans="1:10" x14ac:dyDescent="0.25">
      <c r="A1140" s="7">
        <v>2022000056</v>
      </c>
      <c r="B1140" s="11" t="s">
        <v>2237</v>
      </c>
      <c r="C1140" s="9" t="s">
        <v>2238</v>
      </c>
      <c r="D1140" s="7" t="s">
        <v>297</v>
      </c>
      <c r="E1140" s="9" t="s">
        <v>153</v>
      </c>
      <c r="F1140" s="12">
        <v>669</v>
      </c>
      <c r="G1140" t="str">
        <f>VLOOKUP(A1140,planos!$C$1:$F$1040,3,)</f>
        <v>ATIVO - EM FUNCIONAMENTO</v>
      </c>
      <c r="H1140" t="str">
        <f>VLOOKUP(A1140,planos!$C$1:$F$1040,4,)</f>
        <v>LC109</v>
      </c>
      <c r="I1140" t="str">
        <f>VLOOKUP(E1140,segmentação!$A$1:$M$261,12,)</f>
        <v>S2</v>
      </c>
      <c r="J1140" t="e">
        <f>VLOOKUP(A1140,'Bcos e Seg'!$C$1:$AC$262,11,)</f>
        <v>#N/A</v>
      </c>
    </row>
    <row r="1141" spans="1:10" x14ac:dyDescent="0.25">
      <c r="A1141" s="7">
        <v>2022000129</v>
      </c>
      <c r="B1141" s="11" t="s">
        <v>2239</v>
      </c>
      <c r="C1141" s="9" t="s">
        <v>2240</v>
      </c>
      <c r="D1141" s="7" t="s">
        <v>297</v>
      </c>
      <c r="E1141" s="9" t="s">
        <v>153</v>
      </c>
      <c r="F1141" s="12">
        <v>611</v>
      </c>
      <c r="G1141" t="str">
        <f>VLOOKUP(A1141,planos!$C$1:$F$1040,3,)</f>
        <v>ATIVO - EM FUNCIONAMENTO</v>
      </c>
      <c r="H1141" t="str">
        <f>VLOOKUP(A1141,planos!$C$1:$F$1040,4,)</f>
        <v>LC109</v>
      </c>
      <c r="I1141" t="str">
        <f>VLOOKUP(E1141,segmentação!$A$1:$M$261,12,)</f>
        <v>S2</v>
      </c>
      <c r="J1141" t="e">
        <f>VLOOKUP(A1141,'Bcos e Seg'!$C$1:$AC$262,11,)</f>
        <v>#N/A</v>
      </c>
    </row>
    <row r="1142" spans="1:10" x14ac:dyDescent="0.25">
      <c r="A1142" s="7">
        <v>2022000374</v>
      </c>
      <c r="B1142" s="11" t="s">
        <v>2241</v>
      </c>
      <c r="C1142" s="9" t="s">
        <v>2242</v>
      </c>
      <c r="D1142" s="7" t="s">
        <v>297</v>
      </c>
      <c r="E1142" s="9" t="s">
        <v>151</v>
      </c>
      <c r="F1142" s="12">
        <v>59</v>
      </c>
      <c r="G1142" t="str">
        <f>VLOOKUP(A1142,planos!$C$1:$F$1040,3,)</f>
        <v>ATIVO - EM FUNCIONAMENTO</v>
      </c>
      <c r="H1142" t="str">
        <f>VLOOKUP(A1142,planos!$C$1:$F$1040,4,)</f>
        <v>LC109</v>
      </c>
      <c r="I1142" t="str">
        <f>VLOOKUP(E1142,segmentação!$A$1:$M$261,12,)</f>
        <v>S4</v>
      </c>
      <c r="J1142" t="e">
        <f>VLOOKUP(A1142,'Bcos e Seg'!$C$1:$AC$262,11,)</f>
        <v>#N/A</v>
      </c>
    </row>
    <row r="1143" spans="1:10" x14ac:dyDescent="0.25">
      <c r="A1143" s="7">
        <v>2022000447</v>
      </c>
      <c r="B1143" s="11" t="s">
        <v>2243</v>
      </c>
      <c r="C1143" s="9" t="s">
        <v>2244</v>
      </c>
      <c r="D1143" s="7" t="s">
        <v>297</v>
      </c>
      <c r="E1143" s="9" t="s">
        <v>101</v>
      </c>
      <c r="F1143" s="12">
        <v>148</v>
      </c>
      <c r="G1143" t="str">
        <f>VLOOKUP(A1143,planos!$C$1:$F$1040,3,)</f>
        <v>ATIVO - EM FUNCIONAMENTO</v>
      </c>
      <c r="H1143" t="str">
        <f>VLOOKUP(A1143,planos!$C$1:$F$1040,4,)</f>
        <v>LC108/109</v>
      </c>
      <c r="I1143" t="str">
        <f>VLOOKUP(E1143,segmentação!$A$1:$M$261,12,)</f>
        <v>S4</v>
      </c>
      <c r="J1143" t="e">
        <f>VLOOKUP(A1143,'Bcos e Seg'!$C$1:$AC$262,11,)</f>
        <v>#N/A</v>
      </c>
    </row>
    <row r="1144" spans="1:10" x14ac:dyDescent="0.25">
      <c r="A1144" s="7">
        <v>2022000511</v>
      </c>
      <c r="B1144" s="11" t="s">
        <v>2245</v>
      </c>
      <c r="C1144" s="9" t="s">
        <v>2246</v>
      </c>
      <c r="D1144" s="7" t="s">
        <v>297</v>
      </c>
      <c r="E1144" s="9" t="s">
        <v>105</v>
      </c>
      <c r="F1144" s="12">
        <v>110</v>
      </c>
      <c r="G1144" t="str">
        <f>VLOOKUP(A1144,planos!$C$1:$F$1040,3,)</f>
        <v>ATIVO - EM FUNCIONAMENTO</v>
      </c>
      <c r="H1144" t="str">
        <f>VLOOKUP(A1144,planos!$C$1:$F$1040,4,)</f>
        <v>LC109</v>
      </c>
      <c r="I1144" t="str">
        <f>VLOOKUP(E1144,segmentação!$A$1:$M$261,12,)</f>
        <v>S1</v>
      </c>
      <c r="J1144" t="e">
        <f>VLOOKUP(A1144,'Bcos e Seg'!$C$1:$AC$262,11,)</f>
        <v>#N/A</v>
      </c>
    </row>
    <row r="1145" spans="1:10" x14ac:dyDescent="0.25">
      <c r="A1145" s="7">
        <v>2022000692</v>
      </c>
      <c r="B1145" s="11" t="s">
        <v>2247</v>
      </c>
      <c r="C1145" s="9" t="s">
        <v>2248</v>
      </c>
      <c r="D1145" s="7" t="s">
        <v>297</v>
      </c>
      <c r="E1145" s="9" t="s">
        <v>229</v>
      </c>
      <c r="F1145" s="12">
        <v>117</v>
      </c>
      <c r="G1145" t="str">
        <f>VLOOKUP(A1145,planos!$C$1:$F$1040,3,)</f>
        <v>ATIVO - EM FUNCIONAMENTO</v>
      </c>
      <c r="H1145" t="str">
        <f>VLOOKUP(A1145,planos!$C$1:$F$1040,4,)</f>
        <v>LC108/109</v>
      </c>
      <c r="I1145" t="str">
        <f>VLOOKUP(E1145,segmentação!$A$1:$M$261,12,)</f>
        <v>S1</v>
      </c>
      <c r="J1145" t="e">
        <f>VLOOKUP(A1145,'Bcos e Seg'!$C$1:$AC$262,11,)</f>
        <v>#N/A</v>
      </c>
    </row>
    <row r="1146" spans="1:10" x14ac:dyDescent="0.25">
      <c r="A1146" s="7">
        <v>2022000765</v>
      </c>
      <c r="B1146" s="11" t="s">
        <v>2249</v>
      </c>
      <c r="C1146" s="9" t="s">
        <v>2250</v>
      </c>
      <c r="D1146" s="7" t="s">
        <v>286</v>
      </c>
      <c r="E1146" s="9" t="s">
        <v>176</v>
      </c>
      <c r="F1146" s="10">
        <v>6239</v>
      </c>
      <c r="G1146" t="str">
        <f>VLOOKUP(A1146,planos!$C$1:$F$1040,3,)</f>
        <v>ATIVO - EM FUNCIONAMENTO</v>
      </c>
      <c r="H1146" t="str">
        <f>VLOOKUP(A1146,planos!$C$1:$F$1040,4,)</f>
        <v>LC108/109</v>
      </c>
      <c r="I1146" t="str">
        <f>VLOOKUP(E1146,segmentação!$A$1:$M$261,12,)</f>
        <v>S3</v>
      </c>
      <c r="J1146" t="e">
        <f>VLOOKUP(A1146,'Bcos e Seg'!$C$1:$AC$262,11,)</f>
        <v>#N/A</v>
      </c>
    </row>
    <row r="1147" spans="1:10" x14ac:dyDescent="0.25">
      <c r="A1147" s="7">
        <v>2022000919</v>
      </c>
      <c r="B1147" s="11" t="s">
        <v>2251</v>
      </c>
      <c r="C1147" s="9" t="s">
        <v>2251</v>
      </c>
      <c r="D1147" s="7" t="s">
        <v>297</v>
      </c>
      <c r="E1147" s="9" t="s">
        <v>151</v>
      </c>
      <c r="F1147" s="12">
        <v>73</v>
      </c>
      <c r="G1147" t="str">
        <f>VLOOKUP(A1147,planos!$C$1:$F$1040,3,)</f>
        <v>ATIVO - EM FUNCIONAMENTO</v>
      </c>
      <c r="H1147" t="str">
        <f>VLOOKUP(A1147,planos!$C$1:$F$1040,4,)</f>
        <v>LC109</v>
      </c>
      <c r="I1147" t="str">
        <f>VLOOKUP(E1147,segmentação!$A$1:$M$261,12,)</f>
        <v>S4</v>
      </c>
      <c r="J1147" t="e">
        <f>VLOOKUP(A1147,'Bcos e Seg'!$C$1:$AC$262,11,)</f>
        <v>#N/A</v>
      </c>
    </row>
    <row r="1148" spans="1:10" x14ac:dyDescent="0.25">
      <c r="A1148" s="7">
        <v>2022001192</v>
      </c>
      <c r="B1148" s="11" t="s">
        <v>2252</v>
      </c>
      <c r="C1148" s="9" t="s">
        <v>2253</v>
      </c>
      <c r="D1148" s="7" t="s">
        <v>286</v>
      </c>
      <c r="E1148" s="9" t="s">
        <v>176</v>
      </c>
      <c r="F1148" s="10">
        <v>1257</v>
      </c>
      <c r="G1148" t="str">
        <f>VLOOKUP(A1148,planos!$C$1:$F$1040,3,)</f>
        <v>ATIVO - EM FUNCIONAMENTO</v>
      </c>
      <c r="H1148" t="str">
        <f>VLOOKUP(A1148,planos!$C$1:$F$1040,4,)</f>
        <v>LC108/109</v>
      </c>
      <c r="I1148" t="str">
        <f>VLOOKUP(E1148,segmentação!$A$1:$M$261,12,)</f>
        <v>S3</v>
      </c>
      <c r="J1148" t="e">
        <f>VLOOKUP(A1148,'Bcos e Seg'!$C$1:$AC$262,11,)</f>
        <v>#N/A</v>
      </c>
    </row>
    <row r="1149" spans="1:10" x14ac:dyDescent="0.25">
      <c r="A1149" s="7">
        <v>2022001338</v>
      </c>
      <c r="B1149" s="11" t="s">
        <v>2254</v>
      </c>
      <c r="C1149" s="9" t="s">
        <v>2254</v>
      </c>
      <c r="D1149" s="7" t="s">
        <v>297</v>
      </c>
      <c r="E1149" s="9" t="s">
        <v>275</v>
      </c>
      <c r="F1149" s="12">
        <v>97</v>
      </c>
      <c r="G1149" t="str">
        <f>VLOOKUP(A1149,planos!$C$1:$F$1040,3,)</f>
        <v>ATIVO - EM FUNCIONAMENTO</v>
      </c>
      <c r="H1149" t="str">
        <f>VLOOKUP(A1149,planos!$C$1:$F$1040,4,)</f>
        <v>LC109</v>
      </c>
      <c r="I1149" t="str">
        <f>VLOOKUP(E1149,segmentação!$A$1:$M$261,12,)</f>
        <v>S3</v>
      </c>
      <c r="J1149" t="e">
        <f>VLOOKUP(A1149,'Bcos e Seg'!$C$1:$AC$262,11,)</f>
        <v>#N/A</v>
      </c>
    </row>
    <row r="1150" spans="1:10" x14ac:dyDescent="0.25">
      <c r="A1150" s="7">
        <v>2022001656</v>
      </c>
      <c r="B1150" s="11" t="s">
        <v>2255</v>
      </c>
      <c r="C1150" s="9" t="s">
        <v>2256</v>
      </c>
      <c r="D1150" s="7" t="s">
        <v>286</v>
      </c>
      <c r="E1150" s="9" t="s">
        <v>176</v>
      </c>
      <c r="F1150" s="10">
        <v>2694</v>
      </c>
      <c r="G1150" t="str">
        <f>VLOOKUP(A1150,planos!$C$1:$F$1040,3,)</f>
        <v>ATIVO - EM FUNCIONAMENTO</v>
      </c>
      <c r="H1150" t="str">
        <f>VLOOKUP(A1150,planos!$C$1:$F$1040,4,)</f>
        <v>LC108/109</v>
      </c>
      <c r="I1150" t="str">
        <f>VLOOKUP(E1150,segmentação!$A$1:$M$261,12,)</f>
        <v>S3</v>
      </c>
      <c r="J1150" t="e">
        <f>VLOOKUP(A1150,'Bcos e Seg'!$C$1:$AC$262,11,)</f>
        <v>#N/A</v>
      </c>
    </row>
    <row r="1151" spans="1:10" x14ac:dyDescent="0.25">
      <c r="A1151" s="7">
        <v>2022001729</v>
      </c>
      <c r="B1151" s="11" t="s">
        <v>2257</v>
      </c>
      <c r="C1151" s="9" t="s">
        <v>2258</v>
      </c>
      <c r="D1151" s="7" t="s">
        <v>286</v>
      </c>
      <c r="E1151" s="9" t="s">
        <v>176</v>
      </c>
      <c r="F1151" s="12">
        <v>967</v>
      </c>
      <c r="G1151" t="str">
        <f>VLOOKUP(A1151,planos!$C$1:$F$1040,3,)</f>
        <v>ATIVO - EM FUNCIONAMENTO</v>
      </c>
      <c r="H1151" t="str">
        <f>VLOOKUP(A1151,planos!$C$1:$F$1040,4,)</f>
        <v>LC108/109</v>
      </c>
      <c r="I1151" t="str">
        <f>VLOOKUP(E1151,segmentação!$A$1:$M$261,12,)</f>
        <v>S3</v>
      </c>
      <c r="J1151" t="e">
        <f>VLOOKUP(A1151,'Bcos e Seg'!$C$1:$AC$262,11,)</f>
        <v>#N/A</v>
      </c>
    </row>
    <row r="1152" spans="1:10" x14ac:dyDescent="0.25">
      <c r="A1152" s="7">
        <v>2022001818</v>
      </c>
      <c r="B1152" s="11" t="s">
        <v>2259</v>
      </c>
      <c r="C1152" s="9" t="s">
        <v>2260</v>
      </c>
      <c r="D1152" s="7" t="s">
        <v>286</v>
      </c>
      <c r="E1152" s="9" t="s">
        <v>176</v>
      </c>
      <c r="F1152" s="10">
        <v>1149</v>
      </c>
      <c r="G1152" t="str">
        <f>VLOOKUP(A1152,planos!$C$1:$F$1040,3,)</f>
        <v>ATIVO - EM FUNCIONAMENTO</v>
      </c>
      <c r="H1152" t="str">
        <f>VLOOKUP(A1152,planos!$C$1:$F$1040,4,)</f>
        <v>LC108/109</v>
      </c>
      <c r="I1152" t="str">
        <f>VLOOKUP(E1152,segmentação!$A$1:$M$261,12,)</f>
        <v>S3</v>
      </c>
      <c r="J1152" t="e">
        <f>VLOOKUP(A1152,'Bcos e Seg'!$C$1:$AC$262,11,)</f>
        <v>#N/A</v>
      </c>
    </row>
    <row r="1153" spans="1:10" x14ac:dyDescent="0.25">
      <c r="A1153" s="7">
        <v>2022001974</v>
      </c>
      <c r="B1153" s="11" t="s">
        <v>2261</v>
      </c>
      <c r="C1153" s="9" t="s">
        <v>2262</v>
      </c>
      <c r="D1153" s="7" t="s">
        <v>297</v>
      </c>
      <c r="E1153" s="9" t="s">
        <v>97</v>
      </c>
      <c r="F1153" s="12">
        <v>72</v>
      </c>
      <c r="G1153" t="str">
        <f>VLOOKUP(A1153,planos!$C$1:$F$1040,3,)</f>
        <v>ATIVO - EM FUNCIONAMENTO</v>
      </c>
      <c r="H1153" t="str">
        <f>VLOOKUP(A1153,planos!$C$1:$F$1040,4,)</f>
        <v>LC108/109</v>
      </c>
      <c r="I1153" t="str">
        <f>VLOOKUP(E1153,segmentação!$A$1:$M$261,12,)</f>
        <v>S3</v>
      </c>
      <c r="J1153" t="e">
        <f>VLOOKUP(A1153,'Bcos e Seg'!$C$1:$AC$262,11,)</f>
        <v>#N/A</v>
      </c>
    </row>
    <row r="1154" spans="1:10" x14ac:dyDescent="0.25">
      <c r="A1154" s="7">
        <v>2022002156</v>
      </c>
      <c r="B1154" s="11" t="s">
        <v>2263</v>
      </c>
      <c r="C1154" s="9" t="s">
        <v>2263</v>
      </c>
      <c r="D1154" s="7" t="s">
        <v>297</v>
      </c>
      <c r="E1154" s="9" t="s">
        <v>151</v>
      </c>
      <c r="F1154" s="12">
        <v>49</v>
      </c>
      <c r="G1154" t="str">
        <f>VLOOKUP(A1154,planos!$C$1:$F$1040,3,)</f>
        <v>ATIVO - EM FUNCIONAMENTO</v>
      </c>
      <c r="H1154" t="str">
        <f>VLOOKUP(A1154,planos!$C$1:$F$1040,4,)</f>
        <v>LC109</v>
      </c>
      <c r="I1154" t="str">
        <f>VLOOKUP(E1154,segmentação!$A$1:$M$261,12,)</f>
        <v>S4</v>
      </c>
      <c r="J1154" t="e">
        <f>VLOOKUP(A1154,'Bcos e Seg'!$C$1:$AC$262,11,)</f>
        <v>#N/A</v>
      </c>
    </row>
    <row r="1155" spans="1:10" x14ac:dyDescent="0.25">
      <c r="A1155" s="7">
        <v>2022002547</v>
      </c>
      <c r="B1155" s="11" t="s">
        <v>2264</v>
      </c>
      <c r="C1155" s="9" t="s">
        <v>2265</v>
      </c>
      <c r="D1155" s="7" t="s">
        <v>297</v>
      </c>
      <c r="E1155" s="9" t="s">
        <v>105</v>
      </c>
      <c r="F1155" s="12">
        <v>143</v>
      </c>
      <c r="G1155" t="str">
        <f>VLOOKUP(A1155,planos!$C$1:$F$1040,3,)</f>
        <v>ATIVO - EM FUNCIONAMENTO</v>
      </c>
      <c r="H1155" t="str">
        <f>VLOOKUP(A1155,planos!$C$1:$F$1040,4,)</f>
        <v>LC109</v>
      </c>
      <c r="I1155" t="str">
        <f>VLOOKUP(E1155,segmentação!$A$1:$M$261,12,)</f>
        <v>S1</v>
      </c>
      <c r="J1155" t="e">
        <f>VLOOKUP(A1155,'Bcos e Seg'!$C$1:$AC$262,11,)</f>
        <v>#N/A</v>
      </c>
    </row>
  </sheetData>
  <autoFilter ref="A1:I1155"/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61"/>
  <sheetViews>
    <sheetView workbookViewId="0"/>
  </sheetViews>
  <sheetFormatPr defaultColWidth="8.7109375" defaultRowHeight="15" x14ac:dyDescent="0.25"/>
  <cols>
    <col min="1" max="1" width="21.140625" bestFit="1" customWidth="1"/>
    <col min="2" max="2" width="15.85546875" bestFit="1" customWidth="1"/>
    <col min="3" max="3" width="15.42578125" bestFit="1" customWidth="1"/>
    <col min="4" max="4" width="6.140625" bestFit="1" customWidth="1"/>
    <col min="5" max="5" width="27.42578125" bestFit="1" customWidth="1"/>
    <col min="6" max="7" width="20.5703125" bestFit="1" customWidth="1"/>
    <col min="8" max="8" width="31.42578125" bestFit="1" customWidth="1"/>
    <col min="9" max="9" width="26.28515625" bestFit="1" customWidth="1"/>
    <col min="10" max="10" width="22.42578125" bestFit="1" customWidth="1"/>
    <col min="11" max="11" width="14.28515625" bestFit="1" customWidth="1"/>
    <col min="12" max="12" width="10.42578125" bestFit="1" customWidth="1"/>
    <col min="13" max="13" width="3.5703125" bestFit="1" customWidth="1"/>
    <col min="16" max="16" width="10.42578125" bestFit="1" customWidth="1"/>
  </cols>
  <sheetData>
    <row r="1" spans="1:16" ht="47.25" x14ac:dyDescent="0.25">
      <c r="A1" s="13" t="s">
        <v>282</v>
      </c>
      <c r="B1" s="14" t="s">
        <v>2266</v>
      </c>
      <c r="C1" s="15" t="s">
        <v>2267</v>
      </c>
      <c r="D1" s="13" t="s">
        <v>2268</v>
      </c>
      <c r="E1" s="13" t="s">
        <v>2269</v>
      </c>
      <c r="F1" s="13" t="s">
        <v>2270</v>
      </c>
      <c r="G1" s="16" t="s">
        <v>2271</v>
      </c>
      <c r="H1" s="13" t="s">
        <v>2272</v>
      </c>
      <c r="I1" s="13" t="s">
        <v>2273</v>
      </c>
      <c r="J1" s="13" t="s">
        <v>2274</v>
      </c>
      <c r="K1" s="13" t="s">
        <v>2275</v>
      </c>
      <c r="L1" s="13" t="s">
        <v>2276</v>
      </c>
      <c r="M1" s="13" t="s">
        <v>2277</v>
      </c>
      <c r="N1" s="60" t="s">
        <v>2704</v>
      </c>
      <c r="O1" s="60" t="s">
        <v>2705</v>
      </c>
      <c r="P1" s="13" t="s">
        <v>2706</v>
      </c>
    </row>
    <row r="2" spans="1:16" x14ac:dyDescent="0.25">
      <c r="A2" s="17" t="s">
        <v>7</v>
      </c>
      <c r="B2" s="17" t="s">
        <v>2279</v>
      </c>
      <c r="C2" s="17"/>
      <c r="D2" s="18">
        <v>2</v>
      </c>
      <c r="E2" s="17">
        <v>2</v>
      </c>
      <c r="F2" s="17">
        <v>3</v>
      </c>
      <c r="G2" s="17">
        <v>4</v>
      </c>
      <c r="H2" s="17">
        <v>2</v>
      </c>
      <c r="I2" s="17">
        <v>3</v>
      </c>
      <c r="J2" s="18">
        <v>2.9</v>
      </c>
      <c r="K2" s="19">
        <v>4.9000000000000004</v>
      </c>
      <c r="L2" s="20" t="s">
        <v>2289</v>
      </c>
      <c r="M2" s="1"/>
      <c r="N2" t="s">
        <v>2289</v>
      </c>
      <c r="O2">
        <v>0</v>
      </c>
      <c r="P2" s="20" t="s">
        <v>2289</v>
      </c>
    </row>
    <row r="3" spans="1:16" x14ac:dyDescent="0.25">
      <c r="A3" s="17" t="s">
        <v>2278</v>
      </c>
      <c r="B3" s="17" t="s">
        <v>2279</v>
      </c>
      <c r="C3" s="17"/>
      <c r="D3" s="18">
        <v>1</v>
      </c>
      <c r="E3" s="17">
        <v>0</v>
      </c>
      <c r="F3" s="17">
        <v>1</v>
      </c>
      <c r="G3" s="17">
        <v>4</v>
      </c>
      <c r="H3" s="17">
        <v>2</v>
      </c>
      <c r="I3" s="17">
        <v>1</v>
      </c>
      <c r="J3" s="18">
        <v>1.7</v>
      </c>
      <c r="K3" s="19">
        <v>2.7</v>
      </c>
      <c r="L3" s="20" t="s">
        <v>2280</v>
      </c>
      <c r="M3" s="1"/>
      <c r="N3" t="s">
        <v>2280</v>
      </c>
      <c r="O3">
        <v>0</v>
      </c>
      <c r="P3" s="20" t="s">
        <v>2280</v>
      </c>
    </row>
    <row r="4" spans="1:16" x14ac:dyDescent="0.25">
      <c r="A4" s="17" t="s">
        <v>13</v>
      </c>
      <c r="B4" s="17" t="s">
        <v>2281</v>
      </c>
      <c r="C4" s="17" t="s">
        <v>2282</v>
      </c>
      <c r="D4" s="18">
        <v>1</v>
      </c>
      <c r="E4" s="17">
        <v>2</v>
      </c>
      <c r="F4" s="17">
        <v>3</v>
      </c>
      <c r="G4" s="17">
        <v>4</v>
      </c>
      <c r="H4" s="17">
        <v>3</v>
      </c>
      <c r="I4" s="17">
        <v>2</v>
      </c>
      <c r="J4" s="18">
        <v>2.9</v>
      </c>
      <c r="K4" s="19">
        <v>3.9</v>
      </c>
      <c r="L4" s="20" t="s">
        <v>2280</v>
      </c>
      <c r="M4" s="1"/>
      <c r="N4" t="s">
        <v>2280</v>
      </c>
      <c r="O4">
        <v>0</v>
      </c>
      <c r="P4" s="20" t="s">
        <v>2280</v>
      </c>
    </row>
    <row r="5" spans="1:16" x14ac:dyDescent="0.25">
      <c r="A5" s="17" t="s">
        <v>17</v>
      </c>
      <c r="B5" s="17" t="s">
        <v>2283</v>
      </c>
      <c r="C5" s="17" t="s">
        <v>2282</v>
      </c>
      <c r="D5" s="18">
        <v>1</v>
      </c>
      <c r="E5" s="17">
        <v>1</v>
      </c>
      <c r="F5" s="17">
        <v>1</v>
      </c>
      <c r="G5" s="17">
        <v>3</v>
      </c>
      <c r="H5" s="17">
        <v>1</v>
      </c>
      <c r="I5" s="17">
        <v>1</v>
      </c>
      <c r="J5" s="18">
        <v>1.4</v>
      </c>
      <c r="K5" s="19">
        <v>2.4</v>
      </c>
      <c r="L5" s="20" t="s">
        <v>2280</v>
      </c>
      <c r="M5" s="1"/>
      <c r="N5" t="s">
        <v>2280</v>
      </c>
      <c r="O5">
        <v>0</v>
      </c>
      <c r="P5" s="20" t="s">
        <v>2280</v>
      </c>
    </row>
    <row r="6" spans="1:16" x14ac:dyDescent="0.25">
      <c r="A6" s="17" t="s">
        <v>18</v>
      </c>
      <c r="B6" s="17" t="s">
        <v>2279</v>
      </c>
      <c r="C6" s="17"/>
      <c r="D6" s="18">
        <v>2</v>
      </c>
      <c r="E6" s="17">
        <v>1</v>
      </c>
      <c r="F6" s="17">
        <v>2</v>
      </c>
      <c r="G6" s="17">
        <v>1</v>
      </c>
      <c r="H6" s="17">
        <v>2</v>
      </c>
      <c r="I6" s="17">
        <v>2</v>
      </c>
      <c r="J6" s="18">
        <v>1.7</v>
      </c>
      <c r="K6" s="19">
        <v>3.7</v>
      </c>
      <c r="L6" s="20" t="s">
        <v>2280</v>
      </c>
      <c r="M6" s="1"/>
      <c r="N6" t="s">
        <v>2280</v>
      </c>
      <c r="O6">
        <v>0</v>
      </c>
      <c r="P6" s="20" t="s">
        <v>2280</v>
      </c>
    </row>
    <row r="7" spans="1:16" x14ac:dyDescent="0.25">
      <c r="A7" s="17" t="s">
        <v>19</v>
      </c>
      <c r="B7" s="17" t="s">
        <v>2283</v>
      </c>
      <c r="C7" s="17" t="s">
        <v>2282</v>
      </c>
      <c r="D7" s="18">
        <v>1</v>
      </c>
      <c r="E7" s="17">
        <v>1</v>
      </c>
      <c r="F7" s="17">
        <v>1</v>
      </c>
      <c r="G7" s="17">
        <v>1</v>
      </c>
      <c r="H7" s="17">
        <v>2</v>
      </c>
      <c r="I7" s="17">
        <v>1</v>
      </c>
      <c r="J7" s="18">
        <v>1.2</v>
      </c>
      <c r="K7" s="19">
        <v>2.2000000000000002</v>
      </c>
      <c r="L7" s="20" t="s">
        <v>2280</v>
      </c>
      <c r="M7" s="1"/>
      <c r="N7" t="s">
        <v>2280</v>
      </c>
      <c r="O7">
        <v>0</v>
      </c>
      <c r="P7" s="20" t="s">
        <v>2280</v>
      </c>
    </row>
    <row r="8" spans="1:16" x14ac:dyDescent="0.25">
      <c r="A8" s="17" t="s">
        <v>20</v>
      </c>
      <c r="B8" s="17" t="s">
        <v>2279</v>
      </c>
      <c r="C8" s="17"/>
      <c r="D8" s="18">
        <v>1</v>
      </c>
      <c r="E8" s="17">
        <v>1</v>
      </c>
      <c r="F8" s="17">
        <v>4</v>
      </c>
      <c r="G8" s="17">
        <v>4</v>
      </c>
      <c r="H8" s="17">
        <v>2</v>
      </c>
      <c r="I8" s="17">
        <v>2</v>
      </c>
      <c r="J8" s="18">
        <v>2.9</v>
      </c>
      <c r="K8" s="19">
        <v>3.9</v>
      </c>
      <c r="L8" s="20" t="s">
        <v>2280</v>
      </c>
      <c r="M8" s="1"/>
      <c r="N8" t="s">
        <v>2280</v>
      </c>
      <c r="O8">
        <v>0</v>
      </c>
      <c r="P8" s="20" t="s">
        <v>2280</v>
      </c>
    </row>
    <row r="9" spans="1:16" x14ac:dyDescent="0.25">
      <c r="A9" s="17" t="s">
        <v>21</v>
      </c>
      <c r="B9" s="17" t="s">
        <v>2284</v>
      </c>
      <c r="C9" s="17"/>
      <c r="D9" s="18">
        <v>1</v>
      </c>
      <c r="E9" s="17">
        <v>1</v>
      </c>
      <c r="F9" s="17">
        <v>1</v>
      </c>
      <c r="G9" s="17">
        <v>4</v>
      </c>
      <c r="H9" s="17">
        <v>2</v>
      </c>
      <c r="I9" s="17">
        <v>1</v>
      </c>
      <c r="J9" s="18">
        <v>1.8</v>
      </c>
      <c r="K9" s="19">
        <v>2.8</v>
      </c>
      <c r="L9" s="20" t="s">
        <v>2280</v>
      </c>
      <c r="M9" s="1"/>
      <c r="N9" t="s">
        <v>2280</v>
      </c>
      <c r="O9">
        <v>0</v>
      </c>
      <c r="P9" s="20" t="s">
        <v>2280</v>
      </c>
    </row>
    <row r="10" spans="1:16" x14ac:dyDescent="0.25">
      <c r="A10" s="17" t="s">
        <v>22</v>
      </c>
      <c r="B10" s="17" t="s">
        <v>2284</v>
      </c>
      <c r="C10" s="17" t="s">
        <v>2282</v>
      </c>
      <c r="D10" s="18">
        <v>1</v>
      </c>
      <c r="E10" s="17">
        <v>1</v>
      </c>
      <c r="F10" s="17">
        <v>1</v>
      </c>
      <c r="G10" s="17">
        <v>1</v>
      </c>
      <c r="H10" s="17">
        <v>3</v>
      </c>
      <c r="I10" s="17">
        <v>1</v>
      </c>
      <c r="J10" s="18">
        <v>1.4</v>
      </c>
      <c r="K10" s="19">
        <v>2.4</v>
      </c>
      <c r="L10" s="20" t="s">
        <v>2280</v>
      </c>
      <c r="M10" s="1"/>
      <c r="N10" t="s">
        <v>2280</v>
      </c>
      <c r="O10">
        <v>0</v>
      </c>
      <c r="P10" s="20" t="s">
        <v>2280</v>
      </c>
    </row>
    <row r="11" spans="1:16" x14ac:dyDescent="0.25">
      <c r="A11" s="17" t="s">
        <v>23</v>
      </c>
      <c r="B11" s="17" t="s">
        <v>2285</v>
      </c>
      <c r="C11" s="17"/>
      <c r="D11" s="18">
        <v>1</v>
      </c>
      <c r="E11" s="17">
        <v>1</v>
      </c>
      <c r="F11" s="17">
        <v>2</v>
      </c>
      <c r="G11" s="17">
        <v>1</v>
      </c>
      <c r="H11" s="17">
        <v>2</v>
      </c>
      <c r="I11" s="17">
        <v>1</v>
      </c>
      <c r="J11" s="18">
        <v>1.5</v>
      </c>
      <c r="K11" s="19">
        <v>2.5</v>
      </c>
      <c r="L11" s="20" t="s">
        <v>2280</v>
      </c>
      <c r="M11" s="1"/>
      <c r="N11" t="s">
        <v>2280</v>
      </c>
      <c r="O11">
        <v>0</v>
      </c>
      <c r="P11" s="20" t="s">
        <v>2280</v>
      </c>
    </row>
    <row r="12" spans="1:16" x14ac:dyDescent="0.25">
      <c r="A12" s="17" t="s">
        <v>24</v>
      </c>
      <c r="B12" s="17" t="s">
        <v>2285</v>
      </c>
      <c r="C12" s="17"/>
      <c r="D12" s="18">
        <v>1</v>
      </c>
      <c r="E12" s="17">
        <v>1</v>
      </c>
      <c r="F12" s="17">
        <v>1</v>
      </c>
      <c r="G12" s="17">
        <v>1</v>
      </c>
      <c r="H12" s="17">
        <v>2</v>
      </c>
      <c r="I12" s="17">
        <v>1</v>
      </c>
      <c r="J12" s="18">
        <v>1.2</v>
      </c>
      <c r="K12" s="19">
        <v>2.2000000000000002</v>
      </c>
      <c r="L12" s="20" t="s">
        <v>2280</v>
      </c>
      <c r="M12" s="1"/>
      <c r="N12" t="s">
        <v>2280</v>
      </c>
      <c r="O12">
        <v>0</v>
      </c>
      <c r="P12" s="20" t="s">
        <v>2280</v>
      </c>
    </row>
    <row r="13" spans="1:16" x14ac:dyDescent="0.25">
      <c r="A13" s="17" t="s">
        <v>25</v>
      </c>
      <c r="B13" s="17" t="s">
        <v>2279</v>
      </c>
      <c r="C13" s="17"/>
      <c r="D13" s="18">
        <v>1</v>
      </c>
      <c r="E13" s="17">
        <v>1</v>
      </c>
      <c r="F13" s="17">
        <v>3</v>
      </c>
      <c r="G13" s="17">
        <v>1</v>
      </c>
      <c r="H13" s="17">
        <v>2</v>
      </c>
      <c r="I13" s="17">
        <v>1</v>
      </c>
      <c r="J13" s="18">
        <v>1.8</v>
      </c>
      <c r="K13" s="19">
        <v>2.8</v>
      </c>
      <c r="L13" s="20" t="s">
        <v>2280</v>
      </c>
      <c r="M13" s="1"/>
      <c r="N13" t="s">
        <v>2280</v>
      </c>
      <c r="O13">
        <v>0</v>
      </c>
      <c r="P13" s="20" t="s">
        <v>2280</v>
      </c>
    </row>
    <row r="14" spans="1:16" x14ac:dyDescent="0.25">
      <c r="A14" s="17" t="s">
        <v>26</v>
      </c>
      <c r="B14" s="17" t="s">
        <v>2279</v>
      </c>
      <c r="C14" s="17"/>
      <c r="D14" s="18">
        <v>2</v>
      </c>
      <c r="E14" s="17">
        <v>1</v>
      </c>
      <c r="F14" s="17">
        <v>1</v>
      </c>
      <c r="G14" s="17">
        <v>4</v>
      </c>
      <c r="H14" s="17">
        <v>2</v>
      </c>
      <c r="I14" s="17">
        <v>4</v>
      </c>
      <c r="J14" s="18">
        <v>2.4</v>
      </c>
      <c r="K14" s="19">
        <v>4.4000000000000004</v>
      </c>
      <c r="L14" s="20" t="s">
        <v>2289</v>
      </c>
      <c r="M14" s="1"/>
      <c r="N14" t="s">
        <v>2289</v>
      </c>
      <c r="O14">
        <v>0</v>
      </c>
      <c r="P14" s="20" t="s">
        <v>2289</v>
      </c>
    </row>
    <row r="15" spans="1:16" x14ac:dyDescent="0.25">
      <c r="A15" s="17" t="s">
        <v>27</v>
      </c>
      <c r="B15" s="17" t="s">
        <v>2283</v>
      </c>
      <c r="C15" s="17"/>
      <c r="D15" s="18">
        <v>2</v>
      </c>
      <c r="E15" s="17">
        <v>2</v>
      </c>
      <c r="F15" s="17">
        <v>2</v>
      </c>
      <c r="G15" s="17">
        <v>3</v>
      </c>
      <c r="H15" s="17">
        <v>3</v>
      </c>
      <c r="I15" s="17">
        <v>4</v>
      </c>
      <c r="J15" s="18">
        <v>2.8</v>
      </c>
      <c r="K15" s="19">
        <v>4.8</v>
      </c>
      <c r="L15" s="20" t="s">
        <v>2289</v>
      </c>
      <c r="M15" s="1"/>
      <c r="N15" t="s">
        <v>2289</v>
      </c>
      <c r="O15">
        <v>0</v>
      </c>
      <c r="P15" s="20" t="s">
        <v>2289</v>
      </c>
    </row>
    <row r="16" spans="1:16" x14ac:dyDescent="0.25">
      <c r="A16" s="17" t="s">
        <v>28</v>
      </c>
      <c r="B16" s="17" t="s">
        <v>2279</v>
      </c>
      <c r="C16" s="17"/>
      <c r="D16" s="18">
        <v>4</v>
      </c>
      <c r="E16" s="17">
        <v>4</v>
      </c>
      <c r="F16" s="17">
        <v>4</v>
      </c>
      <c r="G16" s="17">
        <v>4</v>
      </c>
      <c r="H16" s="17">
        <v>4</v>
      </c>
      <c r="I16" s="17">
        <v>4</v>
      </c>
      <c r="J16" s="18">
        <v>4</v>
      </c>
      <c r="K16" s="19">
        <v>8</v>
      </c>
      <c r="L16" s="20" t="s">
        <v>2290</v>
      </c>
      <c r="M16" s="1" t="s">
        <v>2277</v>
      </c>
      <c r="N16" t="s">
        <v>2290</v>
      </c>
      <c r="O16">
        <v>0</v>
      </c>
      <c r="P16" s="20" t="s">
        <v>2290</v>
      </c>
    </row>
    <row r="17" spans="1:16" x14ac:dyDescent="0.25">
      <c r="A17" s="17" t="s">
        <v>29</v>
      </c>
      <c r="B17" s="17" t="s">
        <v>2283</v>
      </c>
      <c r="C17" s="17"/>
      <c r="D17" s="18">
        <v>3</v>
      </c>
      <c r="E17" s="17">
        <v>3</v>
      </c>
      <c r="F17" s="17">
        <v>4</v>
      </c>
      <c r="G17" s="17">
        <v>4</v>
      </c>
      <c r="H17" s="17">
        <v>4</v>
      </c>
      <c r="I17" s="17">
        <v>4</v>
      </c>
      <c r="J17" s="18">
        <v>3.9</v>
      </c>
      <c r="K17" s="19">
        <v>6.9</v>
      </c>
      <c r="L17" s="20" t="s">
        <v>2291</v>
      </c>
      <c r="M17" s="1"/>
      <c r="N17" t="s">
        <v>2291</v>
      </c>
      <c r="O17">
        <v>0</v>
      </c>
      <c r="P17" s="20" t="s">
        <v>2291</v>
      </c>
    </row>
    <row r="18" spans="1:16" x14ac:dyDescent="0.25">
      <c r="A18" s="17" t="s">
        <v>30</v>
      </c>
      <c r="B18" s="17" t="s">
        <v>2279</v>
      </c>
      <c r="C18" s="17"/>
      <c r="D18" s="18">
        <v>2</v>
      </c>
      <c r="E18" s="17">
        <v>2</v>
      </c>
      <c r="F18" s="17">
        <v>1</v>
      </c>
      <c r="G18" s="17">
        <v>3</v>
      </c>
      <c r="H18" s="17">
        <v>2</v>
      </c>
      <c r="I18" s="17">
        <v>3</v>
      </c>
      <c r="J18" s="18">
        <v>2.1</v>
      </c>
      <c r="K18" s="19">
        <v>4.0999999999999996</v>
      </c>
      <c r="L18" s="20" t="s">
        <v>2289</v>
      </c>
      <c r="M18" s="1"/>
      <c r="N18" t="s">
        <v>2289</v>
      </c>
      <c r="O18">
        <v>0</v>
      </c>
      <c r="P18" s="20" t="s">
        <v>2289</v>
      </c>
    </row>
    <row r="19" spans="1:16" x14ac:dyDescent="0.25">
      <c r="A19" s="17" t="s">
        <v>31</v>
      </c>
      <c r="B19" s="17" t="s">
        <v>2279</v>
      </c>
      <c r="C19" s="17"/>
      <c r="D19" s="18">
        <v>2</v>
      </c>
      <c r="E19" s="17">
        <v>1</v>
      </c>
      <c r="F19" s="17">
        <v>2</v>
      </c>
      <c r="G19" s="17">
        <v>3</v>
      </c>
      <c r="H19" s="17">
        <v>3</v>
      </c>
      <c r="I19" s="17">
        <v>3</v>
      </c>
      <c r="J19" s="18">
        <v>2.5</v>
      </c>
      <c r="K19" s="19">
        <v>4.5</v>
      </c>
      <c r="L19" s="20" t="s">
        <v>2289</v>
      </c>
      <c r="M19" s="1"/>
      <c r="N19" t="s">
        <v>2289</v>
      </c>
      <c r="O19">
        <v>0</v>
      </c>
      <c r="P19" s="20" t="s">
        <v>2289</v>
      </c>
    </row>
    <row r="20" spans="1:16" x14ac:dyDescent="0.25">
      <c r="A20" s="17" t="s">
        <v>32</v>
      </c>
      <c r="B20" s="17" t="s">
        <v>2279</v>
      </c>
      <c r="C20" s="17"/>
      <c r="D20" s="18">
        <v>3</v>
      </c>
      <c r="E20" s="17">
        <v>4</v>
      </c>
      <c r="F20" s="17">
        <v>4</v>
      </c>
      <c r="G20" s="17">
        <v>3</v>
      </c>
      <c r="H20" s="17">
        <v>4</v>
      </c>
      <c r="I20" s="17">
        <v>4</v>
      </c>
      <c r="J20" s="18">
        <v>3.8</v>
      </c>
      <c r="K20" s="19">
        <v>6.8</v>
      </c>
      <c r="L20" s="20" t="s">
        <v>2291</v>
      </c>
      <c r="M20" s="1"/>
      <c r="N20" t="s">
        <v>2291</v>
      </c>
      <c r="O20">
        <v>0</v>
      </c>
      <c r="P20" s="20" t="s">
        <v>2291</v>
      </c>
    </row>
    <row r="21" spans="1:16" x14ac:dyDescent="0.25">
      <c r="A21" s="17" t="s">
        <v>34</v>
      </c>
      <c r="B21" s="17" t="s">
        <v>2279</v>
      </c>
      <c r="C21" s="17"/>
      <c r="D21" s="18">
        <v>1</v>
      </c>
      <c r="E21" s="17">
        <v>1</v>
      </c>
      <c r="F21" s="17">
        <v>1</v>
      </c>
      <c r="G21" s="17">
        <v>1</v>
      </c>
      <c r="H21" s="17">
        <v>3</v>
      </c>
      <c r="I21" s="17">
        <v>1</v>
      </c>
      <c r="J21" s="18">
        <v>1.4</v>
      </c>
      <c r="K21" s="19">
        <v>2.4</v>
      </c>
      <c r="L21" s="20" t="s">
        <v>2280</v>
      </c>
      <c r="M21" s="1"/>
      <c r="N21" t="s">
        <v>2280</v>
      </c>
      <c r="O21">
        <v>0</v>
      </c>
      <c r="P21" s="20" t="s">
        <v>2280</v>
      </c>
    </row>
    <row r="22" spans="1:16" x14ac:dyDescent="0.25">
      <c r="A22" s="17" t="s">
        <v>35</v>
      </c>
      <c r="B22" s="17" t="s">
        <v>2279</v>
      </c>
      <c r="C22" s="17"/>
      <c r="D22" s="18">
        <v>1</v>
      </c>
      <c r="E22" s="17">
        <v>1</v>
      </c>
      <c r="F22" s="17">
        <v>3</v>
      </c>
      <c r="G22" s="17">
        <v>1</v>
      </c>
      <c r="H22" s="17">
        <v>4</v>
      </c>
      <c r="I22" s="17">
        <v>1</v>
      </c>
      <c r="J22" s="18">
        <v>2.2000000000000002</v>
      </c>
      <c r="K22" s="19">
        <v>3.2</v>
      </c>
      <c r="L22" s="20" t="s">
        <v>2280</v>
      </c>
      <c r="M22" s="1"/>
      <c r="N22" t="s">
        <v>2280</v>
      </c>
      <c r="O22">
        <v>0</v>
      </c>
      <c r="P22" s="20" t="s">
        <v>2280</v>
      </c>
    </row>
    <row r="23" spans="1:16" x14ac:dyDescent="0.25">
      <c r="A23" s="17" t="s">
        <v>36</v>
      </c>
      <c r="B23" s="17" t="s">
        <v>2279</v>
      </c>
      <c r="C23" s="17"/>
      <c r="D23" s="18">
        <v>2</v>
      </c>
      <c r="E23" s="17">
        <v>2</v>
      </c>
      <c r="F23" s="17">
        <v>2</v>
      </c>
      <c r="G23" s="17">
        <v>4</v>
      </c>
      <c r="H23" s="17">
        <v>2</v>
      </c>
      <c r="I23" s="17">
        <v>3</v>
      </c>
      <c r="J23" s="18">
        <v>2.6</v>
      </c>
      <c r="K23" s="19">
        <v>4.5999999999999996</v>
      </c>
      <c r="L23" s="20" t="s">
        <v>2289</v>
      </c>
      <c r="M23" s="1"/>
      <c r="N23" t="s">
        <v>2289</v>
      </c>
      <c r="O23">
        <v>0</v>
      </c>
      <c r="P23" s="20" t="s">
        <v>2289</v>
      </c>
    </row>
    <row r="24" spans="1:16" x14ac:dyDescent="0.25">
      <c r="A24" s="17" t="s">
        <v>37</v>
      </c>
      <c r="B24" s="17" t="s">
        <v>2279</v>
      </c>
      <c r="C24" s="17"/>
      <c r="D24" s="18">
        <v>3</v>
      </c>
      <c r="E24" s="17">
        <v>3</v>
      </c>
      <c r="F24" s="17">
        <v>3</v>
      </c>
      <c r="G24" s="17">
        <v>4</v>
      </c>
      <c r="H24" s="17">
        <v>3</v>
      </c>
      <c r="I24" s="17">
        <v>4</v>
      </c>
      <c r="J24" s="18">
        <v>3.4</v>
      </c>
      <c r="K24" s="19">
        <v>6.4</v>
      </c>
      <c r="L24" s="20" t="s">
        <v>2291</v>
      </c>
      <c r="M24" s="1"/>
      <c r="N24" t="s">
        <v>2291</v>
      </c>
      <c r="O24">
        <v>0</v>
      </c>
      <c r="P24" s="20" t="s">
        <v>2291</v>
      </c>
    </row>
    <row r="25" spans="1:16" x14ac:dyDescent="0.25">
      <c r="A25" s="17" t="s">
        <v>38</v>
      </c>
      <c r="B25" s="17" t="s">
        <v>2279</v>
      </c>
      <c r="C25" s="17"/>
      <c r="D25" s="18">
        <v>3</v>
      </c>
      <c r="E25" s="17">
        <v>3</v>
      </c>
      <c r="F25" s="17">
        <v>4</v>
      </c>
      <c r="G25" s="17">
        <v>2</v>
      </c>
      <c r="H25" s="17">
        <v>3</v>
      </c>
      <c r="I25" s="17">
        <v>4</v>
      </c>
      <c r="J25" s="18">
        <v>3.3</v>
      </c>
      <c r="K25" s="19">
        <v>6.3</v>
      </c>
      <c r="L25" s="20" t="s">
        <v>2291</v>
      </c>
      <c r="M25" s="1"/>
      <c r="N25" t="s">
        <v>2291</v>
      </c>
      <c r="O25">
        <v>0</v>
      </c>
      <c r="P25" s="20" t="s">
        <v>2291</v>
      </c>
    </row>
    <row r="26" spans="1:16" x14ac:dyDescent="0.25">
      <c r="A26" s="17" t="s">
        <v>39</v>
      </c>
      <c r="B26" s="17" t="s">
        <v>2279</v>
      </c>
      <c r="C26" s="17"/>
      <c r="D26" s="18">
        <v>2</v>
      </c>
      <c r="E26" s="17">
        <v>1</v>
      </c>
      <c r="F26" s="17">
        <v>4</v>
      </c>
      <c r="G26" s="17">
        <v>3</v>
      </c>
      <c r="H26" s="17">
        <v>3</v>
      </c>
      <c r="I26" s="17">
        <v>2</v>
      </c>
      <c r="J26" s="18">
        <v>2.9</v>
      </c>
      <c r="K26" s="19">
        <v>4.9000000000000004</v>
      </c>
      <c r="L26" s="20" t="s">
        <v>2289</v>
      </c>
      <c r="M26" s="1"/>
      <c r="N26" t="s">
        <v>2289</v>
      </c>
      <c r="O26">
        <v>0</v>
      </c>
      <c r="P26" s="20" t="s">
        <v>2289</v>
      </c>
    </row>
    <row r="27" spans="1:16" x14ac:dyDescent="0.25">
      <c r="A27" s="17" t="s">
        <v>40</v>
      </c>
      <c r="B27" s="17" t="s">
        <v>2279</v>
      </c>
      <c r="C27" s="17"/>
      <c r="D27" s="18">
        <v>1</v>
      </c>
      <c r="E27" s="17">
        <v>1</v>
      </c>
      <c r="F27" s="17">
        <v>1</v>
      </c>
      <c r="G27" s="17">
        <v>4</v>
      </c>
      <c r="H27" s="17">
        <v>2</v>
      </c>
      <c r="I27" s="17">
        <v>3</v>
      </c>
      <c r="J27" s="18">
        <v>2.2000000000000002</v>
      </c>
      <c r="K27" s="19">
        <v>3.2</v>
      </c>
      <c r="L27" s="20" t="s">
        <v>2280</v>
      </c>
      <c r="M27" s="1"/>
      <c r="N27" t="s">
        <v>2280</v>
      </c>
      <c r="O27">
        <v>0</v>
      </c>
      <c r="P27" s="20" t="s">
        <v>2280</v>
      </c>
    </row>
    <row r="28" spans="1:16" x14ac:dyDescent="0.25">
      <c r="A28" s="17" t="s">
        <v>41</v>
      </c>
      <c r="B28" s="17" t="s">
        <v>2283</v>
      </c>
      <c r="C28" s="17"/>
      <c r="D28" s="18">
        <v>1</v>
      </c>
      <c r="E28" s="17">
        <v>1</v>
      </c>
      <c r="F28" s="17">
        <v>1</v>
      </c>
      <c r="G28" s="17">
        <v>2</v>
      </c>
      <c r="H28" s="17">
        <v>1</v>
      </c>
      <c r="I28" s="17">
        <v>1</v>
      </c>
      <c r="J28" s="18">
        <v>1.2</v>
      </c>
      <c r="K28" s="19">
        <v>2.2000000000000002</v>
      </c>
      <c r="L28" s="20" t="s">
        <v>2280</v>
      </c>
      <c r="M28" s="1"/>
      <c r="N28" t="s">
        <v>2280</v>
      </c>
      <c r="O28">
        <v>0</v>
      </c>
      <c r="P28" s="20" t="s">
        <v>2280</v>
      </c>
    </row>
    <row r="29" spans="1:16" x14ac:dyDescent="0.25">
      <c r="A29" s="17" t="s">
        <v>42</v>
      </c>
      <c r="B29" s="17" t="s">
        <v>2281</v>
      </c>
      <c r="C29" s="17"/>
      <c r="D29" s="18">
        <v>2</v>
      </c>
      <c r="E29" s="17">
        <v>2</v>
      </c>
      <c r="F29" s="17">
        <v>1</v>
      </c>
      <c r="G29" s="17">
        <v>4</v>
      </c>
      <c r="H29" s="17">
        <v>2</v>
      </c>
      <c r="I29" s="17">
        <v>3</v>
      </c>
      <c r="J29" s="18">
        <v>2.2999999999999998</v>
      </c>
      <c r="K29" s="19">
        <v>4.3</v>
      </c>
      <c r="L29" s="20" t="s">
        <v>2289</v>
      </c>
      <c r="M29" s="1"/>
      <c r="N29" t="s">
        <v>2289</v>
      </c>
      <c r="O29">
        <v>0</v>
      </c>
      <c r="P29" s="20" t="s">
        <v>2289</v>
      </c>
    </row>
    <row r="30" spans="1:16" x14ac:dyDescent="0.25">
      <c r="A30" s="17" t="s">
        <v>43</v>
      </c>
      <c r="B30" s="17" t="s">
        <v>2281</v>
      </c>
      <c r="C30" s="17"/>
      <c r="D30" s="18">
        <v>3</v>
      </c>
      <c r="E30" s="17">
        <v>2</v>
      </c>
      <c r="F30" s="17">
        <v>3</v>
      </c>
      <c r="G30" s="17">
        <v>4</v>
      </c>
      <c r="H30" s="17">
        <v>2</v>
      </c>
      <c r="I30" s="17">
        <v>4</v>
      </c>
      <c r="J30" s="18">
        <v>3.1</v>
      </c>
      <c r="K30" s="19">
        <v>6.1</v>
      </c>
      <c r="L30" s="20" t="s">
        <v>2291</v>
      </c>
      <c r="M30" s="1"/>
      <c r="N30" t="s">
        <v>2291</v>
      </c>
      <c r="O30">
        <v>0</v>
      </c>
      <c r="P30" s="20" t="s">
        <v>2291</v>
      </c>
    </row>
    <row r="31" spans="1:16" x14ac:dyDescent="0.25">
      <c r="A31" s="17" t="s">
        <v>44</v>
      </c>
      <c r="B31" s="17" t="s">
        <v>2281</v>
      </c>
      <c r="C31" s="17" t="s">
        <v>2282</v>
      </c>
      <c r="D31" s="18">
        <v>1</v>
      </c>
      <c r="E31" s="17">
        <v>1</v>
      </c>
      <c r="F31" s="17">
        <v>4</v>
      </c>
      <c r="G31" s="17">
        <v>2</v>
      </c>
      <c r="H31" s="17">
        <v>3</v>
      </c>
      <c r="I31" s="17">
        <v>2</v>
      </c>
      <c r="J31" s="18">
        <v>2.7</v>
      </c>
      <c r="K31" s="19">
        <v>3.7</v>
      </c>
      <c r="L31" s="20" t="s">
        <v>2280</v>
      </c>
      <c r="M31" s="1"/>
      <c r="N31" t="s">
        <v>2280</v>
      </c>
      <c r="O31">
        <v>0</v>
      </c>
      <c r="P31" s="20" t="s">
        <v>2280</v>
      </c>
    </row>
    <row r="32" spans="1:16" x14ac:dyDescent="0.25">
      <c r="A32" s="17" t="s">
        <v>45</v>
      </c>
      <c r="B32" s="17" t="s">
        <v>2284</v>
      </c>
      <c r="C32" s="17"/>
      <c r="D32" s="18">
        <v>1</v>
      </c>
      <c r="E32" s="17">
        <v>2</v>
      </c>
      <c r="F32" s="17">
        <v>2</v>
      </c>
      <c r="G32" s="17">
        <v>2</v>
      </c>
      <c r="H32" s="17">
        <v>2</v>
      </c>
      <c r="I32" s="17">
        <v>2</v>
      </c>
      <c r="J32" s="18">
        <v>2</v>
      </c>
      <c r="K32" s="19">
        <v>3</v>
      </c>
      <c r="L32" s="20" t="s">
        <v>2280</v>
      </c>
      <c r="M32" s="1"/>
      <c r="N32" t="s">
        <v>2280</v>
      </c>
      <c r="O32">
        <v>0</v>
      </c>
      <c r="P32" s="20" t="s">
        <v>2280</v>
      </c>
    </row>
    <row r="33" spans="1:16" x14ac:dyDescent="0.25">
      <c r="A33" s="17" t="s">
        <v>47</v>
      </c>
      <c r="B33" s="17" t="s">
        <v>2279</v>
      </c>
      <c r="C33" s="17"/>
      <c r="D33" s="18">
        <v>1</v>
      </c>
      <c r="E33" s="17">
        <v>1</v>
      </c>
      <c r="F33" s="17">
        <v>1</v>
      </c>
      <c r="G33" s="17">
        <v>2</v>
      </c>
      <c r="H33" s="17">
        <v>2</v>
      </c>
      <c r="I33" s="17">
        <v>2</v>
      </c>
      <c r="J33" s="18">
        <v>1.6</v>
      </c>
      <c r="K33" s="19">
        <v>2.6</v>
      </c>
      <c r="L33" s="20" t="s">
        <v>2280</v>
      </c>
      <c r="M33" s="1"/>
      <c r="N33" t="s">
        <v>2280</v>
      </c>
      <c r="O33">
        <v>0</v>
      </c>
      <c r="P33" s="20" t="s">
        <v>2280</v>
      </c>
    </row>
    <row r="34" spans="1:16" x14ac:dyDescent="0.25">
      <c r="A34" s="17" t="s">
        <v>48</v>
      </c>
      <c r="B34" s="17" t="s">
        <v>2279</v>
      </c>
      <c r="C34" s="17"/>
      <c r="D34" s="18">
        <v>2</v>
      </c>
      <c r="E34" s="17">
        <v>2</v>
      </c>
      <c r="F34" s="17">
        <v>3</v>
      </c>
      <c r="G34" s="17">
        <v>1</v>
      </c>
      <c r="H34" s="17">
        <v>4</v>
      </c>
      <c r="I34" s="17">
        <v>3</v>
      </c>
      <c r="J34" s="18">
        <v>2.7</v>
      </c>
      <c r="K34" s="19">
        <v>4.7</v>
      </c>
      <c r="L34" s="20" t="s">
        <v>2289</v>
      </c>
      <c r="M34" s="1"/>
      <c r="N34" t="s">
        <v>2289</v>
      </c>
      <c r="O34">
        <v>0</v>
      </c>
      <c r="P34" s="20" t="s">
        <v>2289</v>
      </c>
    </row>
    <row r="35" spans="1:16" x14ac:dyDescent="0.25">
      <c r="A35" s="17" t="s">
        <v>49</v>
      </c>
      <c r="B35" s="17" t="s">
        <v>2279</v>
      </c>
      <c r="C35" s="17"/>
      <c r="D35" s="18">
        <v>2</v>
      </c>
      <c r="E35" s="17">
        <v>1</v>
      </c>
      <c r="F35" s="17">
        <v>4</v>
      </c>
      <c r="G35" s="17">
        <v>1</v>
      </c>
      <c r="H35" s="17">
        <v>3</v>
      </c>
      <c r="I35" s="17">
        <v>2</v>
      </c>
      <c r="J35" s="18">
        <v>2.5</v>
      </c>
      <c r="K35" s="19">
        <v>4.5</v>
      </c>
      <c r="L35" s="20" t="s">
        <v>2289</v>
      </c>
      <c r="M35" s="1"/>
      <c r="N35" t="s">
        <v>2289</v>
      </c>
      <c r="O35">
        <v>0</v>
      </c>
      <c r="P35" s="20" t="s">
        <v>2289</v>
      </c>
    </row>
    <row r="36" spans="1:16" x14ac:dyDescent="0.25">
      <c r="A36" s="17" t="s">
        <v>50</v>
      </c>
      <c r="B36" s="17" t="s">
        <v>2283</v>
      </c>
      <c r="C36" s="17"/>
      <c r="D36" s="18">
        <v>1</v>
      </c>
      <c r="E36" s="17">
        <v>1</v>
      </c>
      <c r="F36" s="17">
        <v>2</v>
      </c>
      <c r="G36" s="17">
        <v>3</v>
      </c>
      <c r="H36" s="17">
        <v>2</v>
      </c>
      <c r="I36" s="17">
        <v>2</v>
      </c>
      <c r="J36" s="18">
        <v>2.1</v>
      </c>
      <c r="K36" s="19">
        <v>3.1</v>
      </c>
      <c r="L36" s="20" t="s">
        <v>2280</v>
      </c>
      <c r="M36" s="1"/>
      <c r="N36" t="s">
        <v>2280</v>
      </c>
      <c r="O36">
        <v>0</v>
      </c>
      <c r="P36" s="20" t="s">
        <v>2280</v>
      </c>
    </row>
    <row r="37" spans="1:16" x14ac:dyDescent="0.25">
      <c r="A37" s="17" t="s">
        <v>51</v>
      </c>
      <c r="B37" s="17" t="s">
        <v>2279</v>
      </c>
      <c r="C37" s="17"/>
      <c r="D37" s="18">
        <v>1</v>
      </c>
      <c r="E37" s="17">
        <v>2</v>
      </c>
      <c r="F37" s="17">
        <v>2</v>
      </c>
      <c r="G37" s="17">
        <v>3</v>
      </c>
      <c r="H37" s="17">
        <v>3</v>
      </c>
      <c r="I37" s="17">
        <v>2</v>
      </c>
      <c r="J37" s="18">
        <v>2.4</v>
      </c>
      <c r="K37" s="19">
        <v>3.4</v>
      </c>
      <c r="L37" s="20" t="s">
        <v>2280</v>
      </c>
      <c r="M37" s="1"/>
      <c r="N37" t="s">
        <v>2280</v>
      </c>
      <c r="O37">
        <v>0</v>
      </c>
      <c r="P37" s="20" t="s">
        <v>2280</v>
      </c>
    </row>
    <row r="38" spans="1:16" x14ac:dyDescent="0.25">
      <c r="A38" s="17" t="s">
        <v>52</v>
      </c>
      <c r="B38" s="17" t="s">
        <v>2279</v>
      </c>
      <c r="C38" s="17"/>
      <c r="D38" s="18">
        <v>1</v>
      </c>
      <c r="E38" s="17">
        <v>1</v>
      </c>
      <c r="F38" s="17">
        <v>1</v>
      </c>
      <c r="G38" s="17">
        <v>4</v>
      </c>
      <c r="H38" s="17">
        <v>1</v>
      </c>
      <c r="I38" s="17">
        <v>1</v>
      </c>
      <c r="J38" s="18">
        <v>1.6</v>
      </c>
      <c r="K38" s="19">
        <v>2.6</v>
      </c>
      <c r="L38" s="20" t="s">
        <v>2280</v>
      </c>
      <c r="M38" s="1"/>
      <c r="N38" t="s">
        <v>2280</v>
      </c>
      <c r="O38">
        <v>0</v>
      </c>
      <c r="P38" s="20" t="s">
        <v>2280</v>
      </c>
    </row>
    <row r="39" spans="1:16" x14ac:dyDescent="0.25">
      <c r="A39" s="17" t="s">
        <v>53</v>
      </c>
      <c r="B39" s="17" t="s">
        <v>2279</v>
      </c>
      <c r="C39" s="17"/>
      <c r="D39" s="18">
        <v>3</v>
      </c>
      <c r="E39" s="17">
        <v>3</v>
      </c>
      <c r="F39" s="17">
        <v>4</v>
      </c>
      <c r="G39" s="17">
        <v>3</v>
      </c>
      <c r="H39" s="17">
        <v>3</v>
      </c>
      <c r="I39" s="17">
        <v>4</v>
      </c>
      <c r="J39" s="18">
        <v>3.5</v>
      </c>
      <c r="K39" s="19">
        <v>6.5</v>
      </c>
      <c r="L39" s="20" t="s">
        <v>2291</v>
      </c>
      <c r="M39" s="1"/>
      <c r="N39" t="s">
        <v>2291</v>
      </c>
      <c r="O39">
        <v>0</v>
      </c>
      <c r="P39" s="20" t="s">
        <v>2291</v>
      </c>
    </row>
    <row r="40" spans="1:16" x14ac:dyDescent="0.25">
      <c r="A40" s="17" t="s">
        <v>54</v>
      </c>
      <c r="B40" s="17" t="s">
        <v>2283</v>
      </c>
      <c r="C40" s="17"/>
      <c r="D40" s="18">
        <v>3</v>
      </c>
      <c r="E40" s="17">
        <v>3</v>
      </c>
      <c r="F40" s="17">
        <v>3</v>
      </c>
      <c r="G40" s="17">
        <v>4</v>
      </c>
      <c r="H40" s="17">
        <v>2</v>
      </c>
      <c r="I40" s="17">
        <v>4</v>
      </c>
      <c r="J40" s="18">
        <v>3.2</v>
      </c>
      <c r="K40" s="19">
        <v>6.2</v>
      </c>
      <c r="L40" s="20" t="s">
        <v>2291</v>
      </c>
      <c r="M40" s="1"/>
      <c r="N40" t="s">
        <v>2291</v>
      </c>
      <c r="O40">
        <v>0</v>
      </c>
      <c r="P40" s="20" t="s">
        <v>2291</v>
      </c>
    </row>
    <row r="41" spans="1:16" x14ac:dyDescent="0.25">
      <c r="A41" s="17" t="s">
        <v>55</v>
      </c>
      <c r="B41" s="17" t="s">
        <v>2281</v>
      </c>
      <c r="C41" s="17" t="s">
        <v>2282</v>
      </c>
      <c r="D41" s="18">
        <v>3</v>
      </c>
      <c r="E41" s="17">
        <v>2</v>
      </c>
      <c r="F41" s="17">
        <v>2</v>
      </c>
      <c r="G41" s="17">
        <v>3</v>
      </c>
      <c r="H41" s="17">
        <v>3</v>
      </c>
      <c r="I41" s="17">
        <v>4</v>
      </c>
      <c r="J41" s="18">
        <v>2.8</v>
      </c>
      <c r="K41" s="19">
        <v>5.8</v>
      </c>
      <c r="L41" s="20" t="s">
        <v>2289</v>
      </c>
      <c r="M41" s="1"/>
      <c r="N41" t="s">
        <v>2289</v>
      </c>
      <c r="O41">
        <v>0</v>
      </c>
      <c r="P41" s="20" t="s">
        <v>2289</v>
      </c>
    </row>
    <row r="42" spans="1:16" x14ac:dyDescent="0.25">
      <c r="A42" s="17" t="s">
        <v>56</v>
      </c>
      <c r="B42" s="17" t="s">
        <v>2284</v>
      </c>
      <c r="C42" s="17" t="s">
        <v>2282</v>
      </c>
      <c r="D42" s="18">
        <v>1</v>
      </c>
      <c r="E42" s="17">
        <v>1</v>
      </c>
      <c r="F42" s="17">
        <v>1</v>
      </c>
      <c r="G42" s="17">
        <v>1</v>
      </c>
      <c r="H42" s="17">
        <v>4</v>
      </c>
      <c r="I42" s="17">
        <v>1</v>
      </c>
      <c r="J42" s="18">
        <v>1.6</v>
      </c>
      <c r="K42" s="19">
        <v>2.6</v>
      </c>
      <c r="L42" s="20" t="s">
        <v>2280</v>
      </c>
      <c r="M42" s="1"/>
      <c r="N42" t="s">
        <v>2280</v>
      </c>
      <c r="O42">
        <v>0</v>
      </c>
      <c r="P42" s="20" t="s">
        <v>2280</v>
      </c>
    </row>
    <row r="43" spans="1:16" x14ac:dyDescent="0.25">
      <c r="A43" s="17" t="s">
        <v>57</v>
      </c>
      <c r="B43" s="17" t="s">
        <v>2281</v>
      </c>
      <c r="C43" s="17"/>
      <c r="D43" s="18">
        <v>3</v>
      </c>
      <c r="E43" s="17">
        <v>4</v>
      </c>
      <c r="F43" s="17">
        <v>4</v>
      </c>
      <c r="G43" s="17">
        <v>3</v>
      </c>
      <c r="H43" s="17">
        <v>3</v>
      </c>
      <c r="I43" s="17">
        <v>4</v>
      </c>
      <c r="J43" s="18">
        <v>3.6</v>
      </c>
      <c r="K43" s="19">
        <v>6.6</v>
      </c>
      <c r="L43" s="20" t="s">
        <v>2291</v>
      </c>
      <c r="M43" s="1"/>
      <c r="N43" t="s">
        <v>2291</v>
      </c>
      <c r="O43">
        <v>0</v>
      </c>
      <c r="P43" s="20" t="s">
        <v>2291</v>
      </c>
    </row>
    <row r="44" spans="1:16" x14ac:dyDescent="0.25">
      <c r="A44" s="17" t="s">
        <v>58</v>
      </c>
      <c r="B44" s="17" t="s">
        <v>2285</v>
      </c>
      <c r="C44" s="17"/>
      <c r="D44" s="18">
        <v>1</v>
      </c>
      <c r="E44" s="17">
        <v>1</v>
      </c>
      <c r="F44" s="17">
        <v>4</v>
      </c>
      <c r="G44" s="17">
        <v>1</v>
      </c>
      <c r="H44" s="17">
        <v>1</v>
      </c>
      <c r="I44" s="17">
        <v>1</v>
      </c>
      <c r="J44" s="18">
        <v>1.9</v>
      </c>
      <c r="K44" s="19">
        <v>2.9</v>
      </c>
      <c r="L44" s="20" t="s">
        <v>2280</v>
      </c>
      <c r="M44" s="1"/>
      <c r="N44" t="s">
        <v>2280</v>
      </c>
      <c r="O44">
        <v>0</v>
      </c>
      <c r="P44" s="20" t="s">
        <v>2280</v>
      </c>
    </row>
    <row r="45" spans="1:16" x14ac:dyDescent="0.25">
      <c r="A45" s="17" t="s">
        <v>59</v>
      </c>
      <c r="B45" s="17" t="s">
        <v>2281</v>
      </c>
      <c r="C45" s="17"/>
      <c r="D45" s="18">
        <v>3</v>
      </c>
      <c r="E45" s="17">
        <v>2</v>
      </c>
      <c r="F45" s="17">
        <v>2</v>
      </c>
      <c r="G45" s="17">
        <v>2</v>
      </c>
      <c r="H45" s="17">
        <v>2</v>
      </c>
      <c r="I45" s="17">
        <v>3</v>
      </c>
      <c r="J45" s="18">
        <v>2.2000000000000002</v>
      </c>
      <c r="K45" s="19">
        <v>5.2</v>
      </c>
      <c r="L45" s="20" t="s">
        <v>2289</v>
      </c>
      <c r="M45" s="1"/>
      <c r="N45" t="s">
        <v>2289</v>
      </c>
      <c r="O45">
        <v>0</v>
      </c>
      <c r="P45" s="20" t="s">
        <v>2289</v>
      </c>
    </row>
    <row r="46" spans="1:16" x14ac:dyDescent="0.25">
      <c r="A46" s="17" t="s">
        <v>60</v>
      </c>
      <c r="B46" s="17" t="s">
        <v>2281</v>
      </c>
      <c r="C46" s="17"/>
      <c r="D46" s="18">
        <v>1</v>
      </c>
      <c r="E46" s="17">
        <v>2</v>
      </c>
      <c r="F46" s="17">
        <v>1</v>
      </c>
      <c r="G46" s="17">
        <v>3</v>
      </c>
      <c r="H46" s="17">
        <v>2</v>
      </c>
      <c r="I46" s="17">
        <v>2</v>
      </c>
      <c r="J46" s="18">
        <v>1.9</v>
      </c>
      <c r="K46" s="19">
        <v>2.9</v>
      </c>
      <c r="L46" s="20" t="s">
        <v>2280</v>
      </c>
      <c r="M46" s="1"/>
      <c r="N46" t="s">
        <v>2280</v>
      </c>
      <c r="O46">
        <v>0</v>
      </c>
      <c r="P46" s="20" t="s">
        <v>2280</v>
      </c>
    </row>
    <row r="47" spans="1:16" x14ac:dyDescent="0.25">
      <c r="A47" s="17" t="s">
        <v>61</v>
      </c>
      <c r="B47" s="17" t="s">
        <v>2279</v>
      </c>
      <c r="C47" s="17"/>
      <c r="D47" s="18">
        <v>3</v>
      </c>
      <c r="E47" s="17">
        <v>2</v>
      </c>
      <c r="F47" s="17">
        <v>3</v>
      </c>
      <c r="G47" s="17">
        <v>1</v>
      </c>
      <c r="H47" s="17">
        <v>4</v>
      </c>
      <c r="I47" s="17">
        <v>4</v>
      </c>
      <c r="J47" s="18">
        <v>2.9</v>
      </c>
      <c r="K47" s="19">
        <v>5.9</v>
      </c>
      <c r="L47" s="20" t="s">
        <v>2289</v>
      </c>
      <c r="M47" s="1"/>
      <c r="N47" t="s">
        <v>2289</v>
      </c>
      <c r="O47">
        <v>0</v>
      </c>
      <c r="P47" s="20" t="s">
        <v>2289</v>
      </c>
    </row>
    <row r="48" spans="1:16" x14ac:dyDescent="0.25">
      <c r="A48" s="17" t="s">
        <v>63</v>
      </c>
      <c r="B48" s="17" t="s">
        <v>2283</v>
      </c>
      <c r="C48" s="17"/>
      <c r="D48" s="18">
        <v>2</v>
      </c>
      <c r="E48" s="17">
        <v>2</v>
      </c>
      <c r="F48" s="17">
        <v>2</v>
      </c>
      <c r="G48" s="17">
        <v>1</v>
      </c>
      <c r="H48" s="17">
        <v>1</v>
      </c>
      <c r="I48" s="17">
        <v>3</v>
      </c>
      <c r="J48" s="18">
        <v>1.8</v>
      </c>
      <c r="K48" s="19">
        <v>3.8</v>
      </c>
      <c r="L48" s="20" t="s">
        <v>2280</v>
      </c>
      <c r="M48" s="1"/>
      <c r="N48" t="s">
        <v>2280</v>
      </c>
      <c r="O48">
        <v>0</v>
      </c>
      <c r="P48" s="20" t="s">
        <v>2280</v>
      </c>
    </row>
    <row r="49" spans="1:16" x14ac:dyDescent="0.25">
      <c r="A49" s="17" t="s">
        <v>64</v>
      </c>
      <c r="B49" s="17" t="s">
        <v>2279</v>
      </c>
      <c r="C49" s="17"/>
      <c r="D49" s="18">
        <v>2</v>
      </c>
      <c r="E49" s="17">
        <v>2</v>
      </c>
      <c r="F49" s="17">
        <v>2</v>
      </c>
      <c r="G49" s="17">
        <v>3</v>
      </c>
      <c r="H49" s="17">
        <v>1</v>
      </c>
      <c r="I49" s="17">
        <v>3</v>
      </c>
      <c r="J49" s="18">
        <v>2.2000000000000002</v>
      </c>
      <c r="K49" s="19">
        <v>4.2</v>
      </c>
      <c r="L49" s="20" t="s">
        <v>2289</v>
      </c>
      <c r="M49" s="1"/>
      <c r="N49" t="s">
        <v>2289</v>
      </c>
      <c r="O49">
        <v>0</v>
      </c>
      <c r="P49" s="20" t="s">
        <v>2289</v>
      </c>
    </row>
    <row r="50" spans="1:16" x14ac:dyDescent="0.25">
      <c r="A50" s="17" t="s">
        <v>65</v>
      </c>
      <c r="B50" s="17" t="s">
        <v>2279</v>
      </c>
      <c r="C50" s="17"/>
      <c r="D50" s="18">
        <v>1</v>
      </c>
      <c r="E50" s="17">
        <v>1</v>
      </c>
      <c r="F50" s="17">
        <v>2</v>
      </c>
      <c r="G50" s="17">
        <v>1</v>
      </c>
      <c r="H50" s="17">
        <v>2</v>
      </c>
      <c r="I50" s="17">
        <v>2</v>
      </c>
      <c r="J50" s="18">
        <v>1.7</v>
      </c>
      <c r="K50" s="19">
        <v>2.7</v>
      </c>
      <c r="L50" s="20" t="s">
        <v>2280</v>
      </c>
      <c r="M50" s="1"/>
      <c r="N50" t="s">
        <v>2280</v>
      </c>
      <c r="O50">
        <v>0</v>
      </c>
      <c r="P50" s="20" t="s">
        <v>2280</v>
      </c>
    </row>
    <row r="51" spans="1:16" x14ac:dyDescent="0.25">
      <c r="A51" s="17" t="s">
        <v>66</v>
      </c>
      <c r="B51" s="17" t="s">
        <v>2284</v>
      </c>
      <c r="C51" s="17" t="s">
        <v>2282</v>
      </c>
      <c r="D51" s="18">
        <v>1</v>
      </c>
      <c r="E51" s="17">
        <v>1</v>
      </c>
      <c r="F51" s="17">
        <v>1</v>
      </c>
      <c r="G51" s="17">
        <v>1</v>
      </c>
      <c r="H51" s="17">
        <v>4</v>
      </c>
      <c r="I51" s="17">
        <v>1</v>
      </c>
      <c r="J51" s="18">
        <v>1.6</v>
      </c>
      <c r="K51" s="19">
        <v>2.6</v>
      </c>
      <c r="L51" s="20" t="s">
        <v>2280</v>
      </c>
      <c r="M51" s="1"/>
      <c r="N51" t="s">
        <v>2280</v>
      </c>
      <c r="O51">
        <v>0</v>
      </c>
      <c r="P51" s="20" t="s">
        <v>2280</v>
      </c>
    </row>
    <row r="52" spans="1:16" x14ac:dyDescent="0.25">
      <c r="A52" s="17" t="s">
        <v>67</v>
      </c>
      <c r="B52" s="17" t="s">
        <v>2279</v>
      </c>
      <c r="C52" s="17"/>
      <c r="D52" s="18">
        <v>2</v>
      </c>
      <c r="E52" s="17">
        <v>1</v>
      </c>
      <c r="F52" s="17">
        <v>3</v>
      </c>
      <c r="G52" s="17">
        <v>1</v>
      </c>
      <c r="H52" s="17">
        <v>3</v>
      </c>
      <c r="I52" s="17">
        <v>2</v>
      </c>
      <c r="J52" s="18">
        <v>2.2000000000000002</v>
      </c>
      <c r="K52" s="19">
        <v>4.2</v>
      </c>
      <c r="L52" s="20" t="s">
        <v>2289</v>
      </c>
      <c r="M52" s="1"/>
      <c r="N52" t="s">
        <v>2289</v>
      </c>
      <c r="O52">
        <v>0</v>
      </c>
      <c r="P52" s="20" t="s">
        <v>2289</v>
      </c>
    </row>
    <row r="53" spans="1:16" x14ac:dyDescent="0.25">
      <c r="A53" s="17" t="s">
        <v>68</v>
      </c>
      <c r="B53" s="17" t="s">
        <v>2279</v>
      </c>
      <c r="C53" s="17"/>
      <c r="D53" s="18">
        <v>1</v>
      </c>
      <c r="E53" s="17">
        <v>1</v>
      </c>
      <c r="F53" s="17">
        <v>3</v>
      </c>
      <c r="G53" s="17">
        <v>1</v>
      </c>
      <c r="H53" s="17">
        <v>2</v>
      </c>
      <c r="I53" s="17">
        <v>2</v>
      </c>
      <c r="J53" s="18">
        <v>2</v>
      </c>
      <c r="K53" s="19">
        <v>3</v>
      </c>
      <c r="L53" s="20" t="s">
        <v>2280</v>
      </c>
      <c r="M53" s="1"/>
      <c r="N53" t="s">
        <v>2280</v>
      </c>
      <c r="O53">
        <v>0</v>
      </c>
      <c r="P53" s="20" t="s">
        <v>2280</v>
      </c>
    </row>
    <row r="54" spans="1:16" x14ac:dyDescent="0.25">
      <c r="A54" s="17" t="s">
        <v>69</v>
      </c>
      <c r="B54" s="17" t="s">
        <v>2284</v>
      </c>
      <c r="C54" s="17"/>
      <c r="D54" s="18">
        <v>1</v>
      </c>
      <c r="E54" s="17">
        <v>1</v>
      </c>
      <c r="F54" s="17">
        <v>1</v>
      </c>
      <c r="G54" s="17">
        <v>1</v>
      </c>
      <c r="H54" s="17">
        <v>1</v>
      </c>
      <c r="I54" s="17">
        <v>1</v>
      </c>
      <c r="J54" s="18">
        <v>1</v>
      </c>
      <c r="K54" s="19">
        <v>2</v>
      </c>
      <c r="L54" s="20" t="s">
        <v>2280</v>
      </c>
      <c r="M54" s="1"/>
      <c r="N54" t="s">
        <v>2280</v>
      </c>
      <c r="O54">
        <v>0</v>
      </c>
      <c r="P54" s="20" t="s">
        <v>2280</v>
      </c>
    </row>
    <row r="55" spans="1:16" x14ac:dyDescent="0.25">
      <c r="A55" s="17" t="s">
        <v>70</v>
      </c>
      <c r="B55" s="17" t="s">
        <v>2284</v>
      </c>
      <c r="C55" s="17"/>
      <c r="D55" s="18">
        <v>1</v>
      </c>
      <c r="E55" s="17">
        <v>1</v>
      </c>
      <c r="F55" s="17">
        <v>2</v>
      </c>
      <c r="G55" s="17">
        <v>3</v>
      </c>
      <c r="H55" s="17">
        <v>1</v>
      </c>
      <c r="I55" s="17">
        <v>2</v>
      </c>
      <c r="J55" s="18">
        <v>1.9</v>
      </c>
      <c r="K55" s="19">
        <v>2.9</v>
      </c>
      <c r="L55" s="20" t="s">
        <v>2280</v>
      </c>
      <c r="M55" s="1"/>
      <c r="N55" t="s">
        <v>2280</v>
      </c>
      <c r="O55">
        <v>0</v>
      </c>
      <c r="P55" s="20" t="s">
        <v>2280</v>
      </c>
    </row>
    <row r="56" spans="1:16" x14ac:dyDescent="0.25">
      <c r="A56" s="17" t="s">
        <v>71</v>
      </c>
      <c r="B56" s="17" t="s">
        <v>2283</v>
      </c>
      <c r="C56" s="17"/>
      <c r="D56" s="18">
        <v>2</v>
      </c>
      <c r="E56" s="17">
        <v>3</v>
      </c>
      <c r="F56" s="17">
        <v>1</v>
      </c>
      <c r="G56" s="17">
        <v>4</v>
      </c>
      <c r="H56" s="17">
        <v>2</v>
      </c>
      <c r="I56" s="17">
        <v>3</v>
      </c>
      <c r="J56" s="18">
        <v>2.4</v>
      </c>
      <c r="K56" s="19">
        <v>4.4000000000000004</v>
      </c>
      <c r="L56" s="20" t="s">
        <v>2289</v>
      </c>
      <c r="M56" s="1"/>
      <c r="N56" t="s">
        <v>2289</v>
      </c>
      <c r="O56">
        <v>0</v>
      </c>
      <c r="P56" s="20" t="s">
        <v>2289</v>
      </c>
    </row>
    <row r="57" spans="1:16" x14ac:dyDescent="0.25">
      <c r="A57" s="17" t="s">
        <v>72</v>
      </c>
      <c r="B57" s="17" t="s">
        <v>2283</v>
      </c>
      <c r="C57" s="17" t="s">
        <v>2282</v>
      </c>
      <c r="D57" s="18">
        <v>1</v>
      </c>
      <c r="E57" s="17">
        <v>1</v>
      </c>
      <c r="F57" s="17">
        <v>1</v>
      </c>
      <c r="G57" s="17">
        <v>1</v>
      </c>
      <c r="H57" s="17">
        <v>2</v>
      </c>
      <c r="I57" s="17">
        <v>1</v>
      </c>
      <c r="J57" s="18">
        <v>1.2</v>
      </c>
      <c r="K57" s="19">
        <v>2.2000000000000002</v>
      </c>
      <c r="L57" s="20" t="s">
        <v>2280</v>
      </c>
      <c r="M57" s="1"/>
      <c r="N57" t="s">
        <v>2280</v>
      </c>
      <c r="O57">
        <v>0</v>
      </c>
      <c r="P57" s="20" t="s">
        <v>2280</v>
      </c>
    </row>
    <row r="58" spans="1:16" x14ac:dyDescent="0.25">
      <c r="A58" s="17" t="s">
        <v>73</v>
      </c>
      <c r="B58" s="17" t="s">
        <v>2283</v>
      </c>
      <c r="C58" s="17"/>
      <c r="D58" s="18">
        <v>3</v>
      </c>
      <c r="E58" s="17">
        <v>2</v>
      </c>
      <c r="F58" s="17">
        <v>4</v>
      </c>
      <c r="G58" s="17">
        <v>4</v>
      </c>
      <c r="H58" s="17">
        <v>2</v>
      </c>
      <c r="I58" s="17">
        <v>4</v>
      </c>
      <c r="J58" s="18">
        <v>3.4</v>
      </c>
      <c r="K58" s="19">
        <v>6.4</v>
      </c>
      <c r="L58" s="20" t="s">
        <v>2291</v>
      </c>
      <c r="M58" s="1"/>
      <c r="N58" t="s">
        <v>2291</v>
      </c>
      <c r="O58">
        <v>0</v>
      </c>
      <c r="P58" s="20" t="s">
        <v>2291</v>
      </c>
    </row>
    <row r="59" spans="1:16" x14ac:dyDescent="0.25">
      <c r="A59" s="17" t="s">
        <v>74</v>
      </c>
      <c r="B59" s="17" t="s">
        <v>2279</v>
      </c>
      <c r="C59" s="17"/>
      <c r="D59" s="18">
        <v>2</v>
      </c>
      <c r="E59" s="17">
        <v>2</v>
      </c>
      <c r="F59" s="17">
        <v>1</v>
      </c>
      <c r="G59" s="17">
        <v>2</v>
      </c>
      <c r="H59" s="17">
        <v>4</v>
      </c>
      <c r="I59" s="17">
        <v>3</v>
      </c>
      <c r="J59" s="18">
        <v>2.2999999999999998</v>
      </c>
      <c r="K59" s="19">
        <v>4.3</v>
      </c>
      <c r="L59" s="20" t="s">
        <v>2289</v>
      </c>
      <c r="M59" s="1"/>
      <c r="N59" t="s">
        <v>2289</v>
      </c>
      <c r="O59">
        <v>0</v>
      </c>
      <c r="P59" s="20" t="s">
        <v>2289</v>
      </c>
    </row>
    <row r="60" spans="1:16" x14ac:dyDescent="0.25">
      <c r="A60" s="17" t="s">
        <v>75</v>
      </c>
      <c r="B60" s="17" t="s">
        <v>2279</v>
      </c>
      <c r="C60" s="17"/>
      <c r="D60" s="18">
        <v>1</v>
      </c>
      <c r="E60" s="17">
        <v>2</v>
      </c>
      <c r="F60" s="17">
        <v>1</v>
      </c>
      <c r="G60" s="17">
        <v>1</v>
      </c>
      <c r="H60" s="17">
        <v>1</v>
      </c>
      <c r="I60" s="17">
        <v>1</v>
      </c>
      <c r="J60" s="18">
        <v>1.1000000000000001</v>
      </c>
      <c r="K60" s="19">
        <v>2.1</v>
      </c>
      <c r="L60" s="20" t="s">
        <v>2280</v>
      </c>
      <c r="M60" s="1"/>
      <c r="N60" t="s">
        <v>2280</v>
      </c>
      <c r="O60">
        <v>0</v>
      </c>
      <c r="P60" s="20" t="s">
        <v>2280</v>
      </c>
    </row>
    <row r="61" spans="1:16" x14ac:dyDescent="0.25">
      <c r="A61" s="17" t="s">
        <v>76</v>
      </c>
      <c r="B61" s="17" t="s">
        <v>2279</v>
      </c>
      <c r="C61" s="17"/>
      <c r="D61" s="18">
        <v>2</v>
      </c>
      <c r="E61" s="17">
        <v>2</v>
      </c>
      <c r="F61" s="17">
        <v>2</v>
      </c>
      <c r="G61" s="17">
        <v>3</v>
      </c>
      <c r="H61" s="17">
        <v>2</v>
      </c>
      <c r="I61" s="17">
        <v>3</v>
      </c>
      <c r="J61" s="18">
        <v>2.4</v>
      </c>
      <c r="K61" s="19">
        <v>4.4000000000000004</v>
      </c>
      <c r="L61" s="20" t="s">
        <v>2289</v>
      </c>
      <c r="M61" s="1"/>
      <c r="N61" t="s">
        <v>2289</v>
      </c>
      <c r="O61">
        <v>0</v>
      </c>
      <c r="P61" s="20" t="s">
        <v>2289</v>
      </c>
    </row>
    <row r="62" spans="1:16" x14ac:dyDescent="0.25">
      <c r="A62" s="17" t="s">
        <v>77</v>
      </c>
      <c r="B62" s="17" t="s">
        <v>2281</v>
      </c>
      <c r="C62" s="17"/>
      <c r="D62" s="18">
        <v>3</v>
      </c>
      <c r="E62" s="17">
        <v>3</v>
      </c>
      <c r="F62" s="17">
        <v>3</v>
      </c>
      <c r="G62" s="17">
        <v>4</v>
      </c>
      <c r="H62" s="17">
        <v>3</v>
      </c>
      <c r="I62" s="17">
        <v>4</v>
      </c>
      <c r="J62" s="18">
        <v>3.4</v>
      </c>
      <c r="K62" s="19">
        <v>6.4</v>
      </c>
      <c r="L62" s="20" t="s">
        <v>2291</v>
      </c>
      <c r="M62" s="1"/>
      <c r="N62" t="s">
        <v>2291</v>
      </c>
      <c r="O62">
        <v>0</v>
      </c>
      <c r="P62" s="20" t="s">
        <v>2291</v>
      </c>
    </row>
    <row r="63" spans="1:16" x14ac:dyDescent="0.25">
      <c r="A63" s="17" t="s">
        <v>78</v>
      </c>
      <c r="B63" s="17" t="s">
        <v>2279</v>
      </c>
      <c r="C63" s="17"/>
      <c r="D63" s="18">
        <v>3</v>
      </c>
      <c r="E63" s="17">
        <v>2</v>
      </c>
      <c r="F63" s="17">
        <v>2</v>
      </c>
      <c r="G63" s="17">
        <v>4</v>
      </c>
      <c r="H63" s="17">
        <v>2</v>
      </c>
      <c r="I63" s="17">
        <v>4</v>
      </c>
      <c r="J63" s="18">
        <v>2.8</v>
      </c>
      <c r="K63" s="19">
        <v>5.8</v>
      </c>
      <c r="L63" s="20" t="s">
        <v>2289</v>
      </c>
      <c r="M63" s="1"/>
      <c r="N63" t="s">
        <v>2289</v>
      </c>
      <c r="O63">
        <v>0</v>
      </c>
      <c r="P63" s="20" t="s">
        <v>2289</v>
      </c>
    </row>
    <row r="64" spans="1:16" x14ac:dyDescent="0.25">
      <c r="A64" s="17" t="s">
        <v>79</v>
      </c>
      <c r="B64" s="17" t="s">
        <v>2279</v>
      </c>
      <c r="C64" s="17"/>
      <c r="D64" s="18">
        <v>3</v>
      </c>
      <c r="E64" s="17">
        <v>1</v>
      </c>
      <c r="F64" s="17">
        <v>4</v>
      </c>
      <c r="G64" s="17">
        <v>2</v>
      </c>
      <c r="H64" s="17">
        <v>3</v>
      </c>
      <c r="I64" s="17">
        <v>3</v>
      </c>
      <c r="J64" s="18">
        <v>2.9</v>
      </c>
      <c r="K64" s="19">
        <v>5.9</v>
      </c>
      <c r="L64" s="20" t="s">
        <v>2289</v>
      </c>
      <c r="M64" s="1"/>
      <c r="N64" t="s">
        <v>2289</v>
      </c>
      <c r="O64">
        <v>0</v>
      </c>
      <c r="P64" s="20" t="s">
        <v>2289</v>
      </c>
    </row>
    <row r="65" spans="1:16" x14ac:dyDescent="0.25">
      <c r="A65" s="17" t="s">
        <v>80</v>
      </c>
      <c r="B65" s="17" t="s">
        <v>2279</v>
      </c>
      <c r="C65" s="17"/>
      <c r="D65" s="18">
        <v>2</v>
      </c>
      <c r="E65" s="17">
        <v>4</v>
      </c>
      <c r="F65" s="17">
        <v>4</v>
      </c>
      <c r="G65" s="17">
        <v>3</v>
      </c>
      <c r="H65" s="17">
        <v>4</v>
      </c>
      <c r="I65" s="17">
        <v>3</v>
      </c>
      <c r="J65" s="18">
        <v>3.6</v>
      </c>
      <c r="K65" s="19">
        <v>5.6</v>
      </c>
      <c r="L65" s="20" t="s">
        <v>2289</v>
      </c>
      <c r="M65" s="1"/>
      <c r="N65" t="s">
        <v>2289</v>
      </c>
      <c r="O65">
        <v>0</v>
      </c>
      <c r="P65" s="20" t="s">
        <v>2289</v>
      </c>
    </row>
    <row r="66" spans="1:16" x14ac:dyDescent="0.25">
      <c r="A66" s="17" t="s">
        <v>81</v>
      </c>
      <c r="B66" s="17" t="s">
        <v>2279</v>
      </c>
      <c r="C66" s="17"/>
      <c r="D66" s="18">
        <v>3</v>
      </c>
      <c r="E66" s="17">
        <v>3</v>
      </c>
      <c r="F66" s="17">
        <v>3</v>
      </c>
      <c r="G66" s="17">
        <v>3</v>
      </c>
      <c r="H66" s="17">
        <v>4</v>
      </c>
      <c r="I66" s="17">
        <v>3</v>
      </c>
      <c r="J66" s="18">
        <v>3.2</v>
      </c>
      <c r="K66" s="19">
        <v>6.2</v>
      </c>
      <c r="L66" s="20" t="s">
        <v>2291</v>
      </c>
      <c r="M66" s="1"/>
      <c r="N66" t="s">
        <v>2291</v>
      </c>
      <c r="O66">
        <v>0</v>
      </c>
      <c r="P66" s="20" t="s">
        <v>2291</v>
      </c>
    </row>
    <row r="67" spans="1:16" x14ac:dyDescent="0.25">
      <c r="A67" s="17" t="s">
        <v>82</v>
      </c>
      <c r="B67" s="17" t="s">
        <v>2279</v>
      </c>
      <c r="C67" s="17"/>
      <c r="D67" s="18">
        <v>2</v>
      </c>
      <c r="E67" s="17">
        <v>3</v>
      </c>
      <c r="F67" s="17">
        <v>3</v>
      </c>
      <c r="G67" s="17">
        <v>3</v>
      </c>
      <c r="H67" s="17">
        <v>3</v>
      </c>
      <c r="I67" s="17">
        <v>3</v>
      </c>
      <c r="J67" s="18">
        <v>3</v>
      </c>
      <c r="K67" s="19">
        <v>5</v>
      </c>
      <c r="L67" s="20" t="s">
        <v>2289</v>
      </c>
      <c r="M67" s="1"/>
      <c r="N67" t="s">
        <v>2289</v>
      </c>
      <c r="O67">
        <v>0</v>
      </c>
      <c r="P67" s="20" t="s">
        <v>2289</v>
      </c>
    </row>
    <row r="68" spans="1:16" x14ac:dyDescent="0.25">
      <c r="A68" s="17" t="s">
        <v>83</v>
      </c>
      <c r="B68" s="17" t="s">
        <v>2283</v>
      </c>
      <c r="C68" s="17"/>
      <c r="D68" s="18">
        <v>2</v>
      </c>
      <c r="E68" s="17">
        <v>2</v>
      </c>
      <c r="F68" s="17">
        <v>3</v>
      </c>
      <c r="G68" s="17">
        <v>1</v>
      </c>
      <c r="H68" s="17">
        <v>2</v>
      </c>
      <c r="I68" s="17">
        <v>3</v>
      </c>
      <c r="J68" s="18">
        <v>2.2999999999999998</v>
      </c>
      <c r="K68" s="19">
        <v>4.3</v>
      </c>
      <c r="L68" s="20" t="s">
        <v>2289</v>
      </c>
      <c r="M68" s="1"/>
      <c r="N68" t="s">
        <v>2289</v>
      </c>
      <c r="O68">
        <v>0</v>
      </c>
      <c r="P68" s="20" t="s">
        <v>2289</v>
      </c>
    </row>
    <row r="69" spans="1:16" x14ac:dyDescent="0.25">
      <c r="A69" s="17" t="s">
        <v>84</v>
      </c>
      <c r="B69" s="17" t="s">
        <v>2283</v>
      </c>
      <c r="C69" s="17"/>
      <c r="D69" s="18">
        <v>2</v>
      </c>
      <c r="E69" s="17">
        <v>2</v>
      </c>
      <c r="F69" s="17">
        <v>2</v>
      </c>
      <c r="G69" s="17">
        <v>4</v>
      </c>
      <c r="H69" s="17">
        <v>2</v>
      </c>
      <c r="I69" s="17">
        <v>3</v>
      </c>
      <c r="J69" s="18">
        <v>2.6</v>
      </c>
      <c r="K69" s="19">
        <v>4.5999999999999996</v>
      </c>
      <c r="L69" s="20" t="s">
        <v>2289</v>
      </c>
      <c r="M69" s="1"/>
      <c r="N69" t="s">
        <v>2289</v>
      </c>
      <c r="O69">
        <v>0</v>
      </c>
      <c r="P69" s="20" t="s">
        <v>2289</v>
      </c>
    </row>
    <row r="70" spans="1:16" x14ac:dyDescent="0.25">
      <c r="A70" s="17" t="s">
        <v>85</v>
      </c>
      <c r="B70" s="17" t="s">
        <v>2281</v>
      </c>
      <c r="C70" s="17"/>
      <c r="D70" s="18">
        <v>3</v>
      </c>
      <c r="E70" s="17">
        <v>3</v>
      </c>
      <c r="F70" s="17">
        <v>4</v>
      </c>
      <c r="G70" s="17">
        <v>3</v>
      </c>
      <c r="H70" s="17">
        <v>2</v>
      </c>
      <c r="I70" s="17">
        <v>4</v>
      </c>
      <c r="J70" s="18">
        <v>3.3</v>
      </c>
      <c r="K70" s="19">
        <v>6.3</v>
      </c>
      <c r="L70" s="20" t="s">
        <v>2291</v>
      </c>
      <c r="M70" s="1" t="s">
        <v>2277</v>
      </c>
      <c r="N70" t="s">
        <v>2291</v>
      </c>
      <c r="O70">
        <v>0</v>
      </c>
      <c r="P70" s="20" t="s">
        <v>2291</v>
      </c>
    </row>
    <row r="71" spans="1:16" x14ac:dyDescent="0.25">
      <c r="A71" s="17" t="s">
        <v>86</v>
      </c>
      <c r="B71" s="17" t="s">
        <v>2279</v>
      </c>
      <c r="C71" s="17"/>
      <c r="D71" s="18">
        <v>2</v>
      </c>
      <c r="E71" s="17">
        <v>2</v>
      </c>
      <c r="F71" s="17">
        <v>2</v>
      </c>
      <c r="G71" s="17">
        <v>3</v>
      </c>
      <c r="H71" s="17">
        <v>2</v>
      </c>
      <c r="I71" s="17">
        <v>3</v>
      </c>
      <c r="J71" s="18">
        <v>2.4</v>
      </c>
      <c r="K71" s="19">
        <v>4.4000000000000004</v>
      </c>
      <c r="L71" s="20" t="s">
        <v>2289</v>
      </c>
      <c r="M71" s="1"/>
      <c r="N71" t="s">
        <v>2289</v>
      </c>
      <c r="O71">
        <v>0</v>
      </c>
      <c r="P71" s="20" t="s">
        <v>2289</v>
      </c>
    </row>
    <row r="72" spans="1:16" x14ac:dyDescent="0.25">
      <c r="A72" s="17" t="s">
        <v>87</v>
      </c>
      <c r="B72" s="17" t="s">
        <v>2279</v>
      </c>
      <c r="C72" s="17"/>
      <c r="D72" s="18">
        <v>3</v>
      </c>
      <c r="E72" s="17">
        <v>3</v>
      </c>
      <c r="F72" s="17">
        <v>4</v>
      </c>
      <c r="G72" s="17">
        <v>4</v>
      </c>
      <c r="H72" s="17">
        <v>4</v>
      </c>
      <c r="I72" s="17">
        <v>4</v>
      </c>
      <c r="J72" s="18">
        <v>3.9</v>
      </c>
      <c r="K72" s="19">
        <v>6.9</v>
      </c>
      <c r="L72" s="20" t="s">
        <v>2291</v>
      </c>
      <c r="M72" s="1"/>
      <c r="N72" t="s">
        <v>2291</v>
      </c>
      <c r="O72">
        <v>0</v>
      </c>
      <c r="P72" s="20" t="s">
        <v>2291</v>
      </c>
    </row>
    <row r="73" spans="1:16" x14ac:dyDescent="0.25">
      <c r="A73" s="17" t="s">
        <v>88</v>
      </c>
      <c r="B73" s="17" t="s">
        <v>2284</v>
      </c>
      <c r="C73" s="17"/>
      <c r="D73" s="18">
        <v>1</v>
      </c>
      <c r="E73" s="17">
        <v>1</v>
      </c>
      <c r="F73" s="17">
        <v>1</v>
      </c>
      <c r="G73" s="17">
        <v>3</v>
      </c>
      <c r="H73" s="17">
        <v>2</v>
      </c>
      <c r="I73" s="17">
        <v>2</v>
      </c>
      <c r="J73" s="18">
        <v>1.8</v>
      </c>
      <c r="K73" s="19">
        <v>2.8</v>
      </c>
      <c r="L73" s="20" t="s">
        <v>2280</v>
      </c>
      <c r="M73" s="1"/>
      <c r="N73" t="s">
        <v>2280</v>
      </c>
      <c r="O73">
        <v>0</v>
      </c>
      <c r="P73" s="20" t="s">
        <v>2280</v>
      </c>
    </row>
    <row r="74" spans="1:16" x14ac:dyDescent="0.25">
      <c r="A74" s="17" t="s">
        <v>89</v>
      </c>
      <c r="B74" s="17" t="s">
        <v>2283</v>
      </c>
      <c r="C74" s="17"/>
      <c r="D74" s="18">
        <v>1</v>
      </c>
      <c r="E74" s="17">
        <v>1</v>
      </c>
      <c r="F74" s="17">
        <v>1</v>
      </c>
      <c r="G74" s="17">
        <v>2</v>
      </c>
      <c r="H74" s="17">
        <v>2</v>
      </c>
      <c r="I74" s="17">
        <v>1</v>
      </c>
      <c r="J74" s="18">
        <v>1.4</v>
      </c>
      <c r="K74" s="19">
        <v>2.4</v>
      </c>
      <c r="L74" s="20" t="s">
        <v>2280</v>
      </c>
      <c r="M74" s="1"/>
      <c r="N74" t="s">
        <v>2280</v>
      </c>
      <c r="O74">
        <v>0</v>
      </c>
      <c r="P74" s="20" t="s">
        <v>2280</v>
      </c>
    </row>
    <row r="75" spans="1:16" x14ac:dyDescent="0.25">
      <c r="A75" s="17" t="s">
        <v>90</v>
      </c>
      <c r="B75" s="17" t="s">
        <v>2279</v>
      </c>
      <c r="C75" s="17"/>
      <c r="D75" s="18">
        <v>2</v>
      </c>
      <c r="E75" s="17">
        <v>3</v>
      </c>
      <c r="F75" s="17">
        <v>2</v>
      </c>
      <c r="G75" s="17">
        <v>2</v>
      </c>
      <c r="H75" s="17">
        <v>2</v>
      </c>
      <c r="I75" s="17">
        <v>2</v>
      </c>
      <c r="J75" s="18">
        <v>2.1</v>
      </c>
      <c r="K75" s="19">
        <v>4.0999999999999996</v>
      </c>
      <c r="L75" s="20" t="s">
        <v>2289</v>
      </c>
      <c r="M75" s="1"/>
      <c r="N75" t="s">
        <v>2289</v>
      </c>
      <c r="O75">
        <v>0</v>
      </c>
      <c r="P75" s="20" t="s">
        <v>2289</v>
      </c>
    </row>
    <row r="76" spans="1:16" x14ac:dyDescent="0.25">
      <c r="A76" s="17" t="s">
        <v>91</v>
      </c>
      <c r="B76" s="17" t="s">
        <v>2281</v>
      </c>
      <c r="C76" s="17"/>
      <c r="D76" s="18">
        <v>4</v>
      </c>
      <c r="E76" s="17">
        <v>2</v>
      </c>
      <c r="F76" s="17">
        <v>3</v>
      </c>
      <c r="G76" s="17">
        <v>3</v>
      </c>
      <c r="H76" s="17">
        <v>2</v>
      </c>
      <c r="I76" s="17">
        <v>4</v>
      </c>
      <c r="J76" s="18">
        <v>2.9</v>
      </c>
      <c r="K76" s="19">
        <v>6.9</v>
      </c>
      <c r="L76" s="20" t="s">
        <v>2291</v>
      </c>
      <c r="M76" s="1" t="s">
        <v>2277</v>
      </c>
      <c r="N76" t="s">
        <v>2291</v>
      </c>
      <c r="O76">
        <v>0</v>
      </c>
      <c r="P76" s="20" t="s">
        <v>2291</v>
      </c>
    </row>
    <row r="77" spans="1:16" x14ac:dyDescent="0.25">
      <c r="A77" s="17" t="s">
        <v>92</v>
      </c>
      <c r="B77" s="17" t="s">
        <v>2279</v>
      </c>
      <c r="C77" s="17"/>
      <c r="D77" s="18">
        <v>1</v>
      </c>
      <c r="E77" s="17">
        <v>1</v>
      </c>
      <c r="F77" s="17">
        <v>1</v>
      </c>
      <c r="G77" s="17">
        <v>1</v>
      </c>
      <c r="H77" s="17">
        <v>3</v>
      </c>
      <c r="I77" s="17">
        <v>1</v>
      </c>
      <c r="J77" s="18">
        <v>1.4</v>
      </c>
      <c r="K77" s="19">
        <v>2.4</v>
      </c>
      <c r="L77" s="20" t="s">
        <v>2280</v>
      </c>
      <c r="M77" s="1"/>
      <c r="N77" t="s">
        <v>2280</v>
      </c>
      <c r="O77">
        <v>0</v>
      </c>
      <c r="P77" s="20" t="s">
        <v>2280</v>
      </c>
    </row>
    <row r="78" spans="1:16" x14ac:dyDescent="0.25">
      <c r="A78" s="17" t="s">
        <v>93</v>
      </c>
      <c r="B78" s="17" t="s">
        <v>2279</v>
      </c>
      <c r="C78" s="17"/>
      <c r="D78" s="18">
        <v>2</v>
      </c>
      <c r="E78" s="17">
        <v>2</v>
      </c>
      <c r="F78" s="17">
        <v>3</v>
      </c>
      <c r="G78" s="17">
        <v>2</v>
      </c>
      <c r="H78" s="17">
        <v>2</v>
      </c>
      <c r="I78" s="17">
        <v>3</v>
      </c>
      <c r="J78" s="18">
        <v>2.5</v>
      </c>
      <c r="K78" s="19">
        <v>4.5</v>
      </c>
      <c r="L78" s="20" t="s">
        <v>2289</v>
      </c>
      <c r="M78" s="1"/>
      <c r="N78" t="s">
        <v>2289</v>
      </c>
      <c r="O78">
        <v>0</v>
      </c>
      <c r="P78" s="20" t="s">
        <v>2289</v>
      </c>
    </row>
    <row r="79" spans="1:16" x14ac:dyDescent="0.25">
      <c r="A79" s="17" t="s">
        <v>94</v>
      </c>
      <c r="B79" s="17" t="s">
        <v>2279</v>
      </c>
      <c r="C79" s="17"/>
      <c r="D79" s="18">
        <v>3</v>
      </c>
      <c r="E79" s="17">
        <v>3</v>
      </c>
      <c r="F79" s="17">
        <v>4</v>
      </c>
      <c r="G79" s="17">
        <v>4</v>
      </c>
      <c r="H79" s="17">
        <v>3</v>
      </c>
      <c r="I79" s="17">
        <v>4</v>
      </c>
      <c r="J79" s="18">
        <v>3.7</v>
      </c>
      <c r="K79" s="19">
        <v>6.7</v>
      </c>
      <c r="L79" s="20" t="s">
        <v>2291</v>
      </c>
      <c r="M79" s="1" t="s">
        <v>2277</v>
      </c>
      <c r="N79" t="s">
        <v>2291</v>
      </c>
      <c r="O79">
        <v>0</v>
      </c>
      <c r="P79" s="20" t="s">
        <v>2291</v>
      </c>
    </row>
    <row r="80" spans="1:16" x14ac:dyDescent="0.25">
      <c r="A80" s="17" t="s">
        <v>95</v>
      </c>
      <c r="B80" s="17" t="s">
        <v>2279</v>
      </c>
      <c r="C80" s="17"/>
      <c r="D80" s="18">
        <v>2</v>
      </c>
      <c r="E80" s="17">
        <v>1</v>
      </c>
      <c r="F80" s="17">
        <v>2</v>
      </c>
      <c r="G80" s="17">
        <v>1</v>
      </c>
      <c r="H80" s="17">
        <v>1</v>
      </c>
      <c r="I80" s="17">
        <v>2</v>
      </c>
      <c r="J80" s="18">
        <v>1.5</v>
      </c>
      <c r="K80" s="19">
        <v>3.5</v>
      </c>
      <c r="L80" s="20" t="s">
        <v>2280</v>
      </c>
      <c r="M80" s="1"/>
      <c r="N80" t="s">
        <v>2280</v>
      </c>
      <c r="O80">
        <v>0</v>
      </c>
      <c r="P80" s="20" t="s">
        <v>2280</v>
      </c>
    </row>
    <row r="81" spans="1:16" x14ac:dyDescent="0.25">
      <c r="A81" s="17" t="s">
        <v>96</v>
      </c>
      <c r="B81" s="17" t="s">
        <v>2279</v>
      </c>
      <c r="C81" s="17"/>
      <c r="D81" s="18">
        <v>3</v>
      </c>
      <c r="E81" s="17">
        <v>2</v>
      </c>
      <c r="F81" s="17">
        <v>2</v>
      </c>
      <c r="G81" s="17">
        <v>4</v>
      </c>
      <c r="H81" s="17">
        <v>2</v>
      </c>
      <c r="I81" s="17">
        <v>4</v>
      </c>
      <c r="J81" s="18">
        <v>2.8</v>
      </c>
      <c r="K81" s="19">
        <v>5.8</v>
      </c>
      <c r="L81" s="20" t="s">
        <v>2289</v>
      </c>
      <c r="M81" s="1"/>
      <c r="N81" t="s">
        <v>2289</v>
      </c>
      <c r="O81">
        <v>0</v>
      </c>
      <c r="P81" s="20" t="s">
        <v>2289</v>
      </c>
    </row>
    <row r="82" spans="1:16" x14ac:dyDescent="0.25">
      <c r="A82" s="17" t="s">
        <v>97</v>
      </c>
      <c r="B82" s="17" t="s">
        <v>2281</v>
      </c>
      <c r="C82" s="17"/>
      <c r="D82" s="18">
        <v>2</v>
      </c>
      <c r="E82" s="17">
        <v>2</v>
      </c>
      <c r="F82" s="17">
        <v>4</v>
      </c>
      <c r="G82" s="17">
        <v>3</v>
      </c>
      <c r="H82" s="17">
        <v>4</v>
      </c>
      <c r="I82" s="17">
        <v>3</v>
      </c>
      <c r="J82" s="18">
        <v>3.4</v>
      </c>
      <c r="K82" s="19">
        <v>5.4</v>
      </c>
      <c r="L82" s="20" t="s">
        <v>2289</v>
      </c>
      <c r="M82" s="1"/>
      <c r="N82" t="s">
        <v>2289</v>
      </c>
      <c r="O82">
        <v>0</v>
      </c>
      <c r="P82" s="20" t="s">
        <v>2289</v>
      </c>
    </row>
    <row r="83" spans="1:16" x14ac:dyDescent="0.25">
      <c r="A83" s="17" t="s">
        <v>98</v>
      </c>
      <c r="B83" s="17" t="s">
        <v>2283</v>
      </c>
      <c r="C83" s="17"/>
      <c r="D83" s="18">
        <v>4</v>
      </c>
      <c r="E83" s="17">
        <v>3</v>
      </c>
      <c r="F83" s="17">
        <v>4</v>
      </c>
      <c r="G83" s="17">
        <v>3</v>
      </c>
      <c r="H83" s="17">
        <v>4</v>
      </c>
      <c r="I83" s="17">
        <v>4</v>
      </c>
      <c r="J83" s="18">
        <v>3.7</v>
      </c>
      <c r="K83" s="19">
        <v>7.7</v>
      </c>
      <c r="L83" s="20" t="s">
        <v>2290</v>
      </c>
      <c r="M83" s="1" t="s">
        <v>2277</v>
      </c>
      <c r="N83" t="s">
        <v>2290</v>
      </c>
      <c r="O83">
        <v>0</v>
      </c>
      <c r="P83" s="20" t="s">
        <v>2290</v>
      </c>
    </row>
    <row r="84" spans="1:16" x14ac:dyDescent="0.25">
      <c r="A84" s="17" t="s">
        <v>100</v>
      </c>
      <c r="B84" s="17" t="s">
        <v>2279</v>
      </c>
      <c r="C84" s="17"/>
      <c r="D84" s="18">
        <v>1</v>
      </c>
      <c r="E84" s="17">
        <v>2</v>
      </c>
      <c r="F84" s="17">
        <v>1</v>
      </c>
      <c r="G84" s="17">
        <v>1</v>
      </c>
      <c r="H84" s="17">
        <v>3</v>
      </c>
      <c r="I84" s="17">
        <v>2</v>
      </c>
      <c r="J84" s="18">
        <v>1.7</v>
      </c>
      <c r="K84" s="19">
        <v>2.7</v>
      </c>
      <c r="L84" s="20" t="s">
        <v>2280</v>
      </c>
      <c r="M84" s="1"/>
      <c r="N84" t="s">
        <v>2280</v>
      </c>
      <c r="O84">
        <v>0</v>
      </c>
      <c r="P84" s="20" t="s">
        <v>2280</v>
      </c>
    </row>
    <row r="85" spans="1:16" x14ac:dyDescent="0.25">
      <c r="A85" s="17" t="s">
        <v>101</v>
      </c>
      <c r="B85" s="17" t="s">
        <v>2283</v>
      </c>
      <c r="C85" s="17" t="s">
        <v>2282</v>
      </c>
      <c r="D85" s="18">
        <v>1</v>
      </c>
      <c r="E85" s="17">
        <v>3</v>
      </c>
      <c r="F85" s="17">
        <v>1</v>
      </c>
      <c r="G85" s="17">
        <v>1</v>
      </c>
      <c r="H85" s="17">
        <v>2</v>
      </c>
      <c r="I85" s="17">
        <v>2</v>
      </c>
      <c r="J85" s="18">
        <v>1.6</v>
      </c>
      <c r="K85" s="19">
        <v>2.6</v>
      </c>
      <c r="L85" s="20" t="s">
        <v>2280</v>
      </c>
      <c r="M85" s="1"/>
      <c r="N85" t="s">
        <v>2280</v>
      </c>
      <c r="O85">
        <v>0</v>
      </c>
      <c r="P85" s="20" t="s">
        <v>2280</v>
      </c>
    </row>
    <row r="86" spans="1:16" x14ac:dyDescent="0.25">
      <c r="A86" s="17" t="s">
        <v>102</v>
      </c>
      <c r="B86" s="17" t="s">
        <v>2279</v>
      </c>
      <c r="C86" s="17"/>
      <c r="D86" s="18">
        <v>3</v>
      </c>
      <c r="E86" s="17">
        <v>2</v>
      </c>
      <c r="F86" s="17">
        <v>2</v>
      </c>
      <c r="G86" s="17">
        <v>4</v>
      </c>
      <c r="H86" s="17">
        <v>3</v>
      </c>
      <c r="I86" s="17">
        <v>4</v>
      </c>
      <c r="J86" s="18">
        <v>3</v>
      </c>
      <c r="K86" s="19">
        <v>6</v>
      </c>
      <c r="L86" s="20" t="s">
        <v>2291</v>
      </c>
      <c r="M86" s="1"/>
      <c r="N86" t="s">
        <v>2291</v>
      </c>
      <c r="O86">
        <v>0</v>
      </c>
      <c r="P86" s="20" t="s">
        <v>2291</v>
      </c>
    </row>
    <row r="87" spans="1:16" x14ac:dyDescent="0.25">
      <c r="A87" s="17" t="s">
        <v>103</v>
      </c>
      <c r="B87" s="17" t="s">
        <v>2283</v>
      </c>
      <c r="C87" s="17"/>
      <c r="D87" s="18">
        <v>1</v>
      </c>
      <c r="E87" s="17">
        <v>1</v>
      </c>
      <c r="F87" s="17">
        <v>1</v>
      </c>
      <c r="G87" s="17">
        <v>1</v>
      </c>
      <c r="H87" s="17">
        <v>2</v>
      </c>
      <c r="I87" s="17">
        <v>2</v>
      </c>
      <c r="J87" s="18">
        <v>1.4</v>
      </c>
      <c r="K87" s="19">
        <v>2.4</v>
      </c>
      <c r="L87" s="20" t="s">
        <v>2280</v>
      </c>
      <c r="M87" s="1"/>
      <c r="N87" t="s">
        <v>2280</v>
      </c>
      <c r="O87">
        <v>0</v>
      </c>
      <c r="P87" s="20" t="s">
        <v>2280</v>
      </c>
    </row>
    <row r="88" spans="1:16" x14ac:dyDescent="0.25">
      <c r="A88" s="17" t="s">
        <v>104</v>
      </c>
      <c r="B88" s="17" t="s">
        <v>2281</v>
      </c>
      <c r="C88" s="17"/>
      <c r="D88" s="18">
        <v>4</v>
      </c>
      <c r="E88" s="17">
        <v>2</v>
      </c>
      <c r="F88" s="17">
        <v>4</v>
      </c>
      <c r="G88" s="17">
        <v>4</v>
      </c>
      <c r="H88" s="17">
        <v>2</v>
      </c>
      <c r="I88" s="17">
        <v>4</v>
      </c>
      <c r="J88" s="18">
        <v>3.4</v>
      </c>
      <c r="K88" s="19">
        <v>7.4</v>
      </c>
      <c r="L88" s="20" t="s">
        <v>2290</v>
      </c>
      <c r="M88" s="1" t="s">
        <v>2277</v>
      </c>
      <c r="N88" t="s">
        <v>2290</v>
      </c>
      <c r="O88">
        <v>0</v>
      </c>
      <c r="P88" s="20" t="s">
        <v>2290</v>
      </c>
    </row>
    <row r="89" spans="1:16" x14ac:dyDescent="0.25">
      <c r="A89" s="17" t="s">
        <v>105</v>
      </c>
      <c r="B89" s="17" t="s">
        <v>2279</v>
      </c>
      <c r="C89" s="17"/>
      <c r="D89" s="18">
        <v>4</v>
      </c>
      <c r="E89" s="17">
        <v>4</v>
      </c>
      <c r="F89" s="17">
        <v>4</v>
      </c>
      <c r="G89" s="17">
        <v>4</v>
      </c>
      <c r="H89" s="17">
        <v>4</v>
      </c>
      <c r="I89" s="17">
        <v>4</v>
      </c>
      <c r="J89" s="18">
        <v>4</v>
      </c>
      <c r="K89" s="19">
        <v>8</v>
      </c>
      <c r="L89" s="20" t="s">
        <v>2290</v>
      </c>
      <c r="M89" s="1" t="s">
        <v>2277</v>
      </c>
      <c r="N89" t="s">
        <v>2290</v>
      </c>
      <c r="O89">
        <v>0</v>
      </c>
      <c r="P89" s="20" t="s">
        <v>2290</v>
      </c>
    </row>
    <row r="90" spans="1:16" x14ac:dyDescent="0.25">
      <c r="A90" s="17" t="s">
        <v>106</v>
      </c>
      <c r="B90" s="17" t="s">
        <v>2279</v>
      </c>
      <c r="C90" s="17"/>
      <c r="D90" s="18">
        <v>1</v>
      </c>
      <c r="E90" s="17">
        <v>1</v>
      </c>
      <c r="F90" s="17">
        <v>1</v>
      </c>
      <c r="G90" s="17">
        <v>1</v>
      </c>
      <c r="H90" s="17">
        <v>2</v>
      </c>
      <c r="I90" s="17">
        <v>1</v>
      </c>
      <c r="J90" s="18">
        <v>1.2</v>
      </c>
      <c r="K90" s="19">
        <v>2.2000000000000002</v>
      </c>
      <c r="L90" s="20" t="s">
        <v>2280</v>
      </c>
      <c r="M90" s="1"/>
      <c r="N90" t="s">
        <v>2280</v>
      </c>
      <c r="O90">
        <v>0</v>
      </c>
      <c r="P90" s="20" t="s">
        <v>2280</v>
      </c>
    </row>
    <row r="91" spans="1:16" x14ac:dyDescent="0.25">
      <c r="A91" s="17" t="s">
        <v>107</v>
      </c>
      <c r="B91" s="17" t="s">
        <v>2283</v>
      </c>
      <c r="C91" s="17"/>
      <c r="D91" s="18">
        <v>3</v>
      </c>
      <c r="E91" s="17">
        <v>3</v>
      </c>
      <c r="F91" s="17">
        <v>4</v>
      </c>
      <c r="G91" s="17">
        <v>3</v>
      </c>
      <c r="H91" s="17">
        <v>4</v>
      </c>
      <c r="I91" s="17">
        <v>4</v>
      </c>
      <c r="J91" s="18">
        <v>3.7</v>
      </c>
      <c r="K91" s="19">
        <v>6.7</v>
      </c>
      <c r="L91" s="20" t="s">
        <v>2291</v>
      </c>
      <c r="M91" s="1" t="s">
        <v>2277</v>
      </c>
      <c r="N91" t="s">
        <v>2291</v>
      </c>
      <c r="O91">
        <v>0</v>
      </c>
      <c r="P91" s="20" t="s">
        <v>2291</v>
      </c>
    </row>
    <row r="92" spans="1:16" x14ac:dyDescent="0.25">
      <c r="A92" s="17" t="s">
        <v>108</v>
      </c>
      <c r="B92" s="17" t="s">
        <v>2283</v>
      </c>
      <c r="C92" s="17"/>
      <c r="D92" s="18">
        <v>2</v>
      </c>
      <c r="E92" s="17">
        <v>1</v>
      </c>
      <c r="F92" s="17">
        <v>3</v>
      </c>
      <c r="G92" s="17">
        <v>4</v>
      </c>
      <c r="H92" s="17">
        <v>2</v>
      </c>
      <c r="I92" s="17">
        <v>4</v>
      </c>
      <c r="J92" s="18">
        <v>3</v>
      </c>
      <c r="K92" s="19">
        <v>5</v>
      </c>
      <c r="L92" s="20" t="s">
        <v>2289</v>
      </c>
      <c r="M92" s="1"/>
      <c r="N92" t="s">
        <v>2289</v>
      </c>
      <c r="O92">
        <v>0</v>
      </c>
      <c r="P92" s="20" t="s">
        <v>2289</v>
      </c>
    </row>
    <row r="93" spans="1:16" x14ac:dyDescent="0.25">
      <c r="A93" s="17" t="s">
        <v>109</v>
      </c>
      <c r="B93" s="17" t="s">
        <v>2283</v>
      </c>
      <c r="C93" s="17"/>
      <c r="D93" s="18">
        <v>3</v>
      </c>
      <c r="E93" s="17">
        <v>3</v>
      </c>
      <c r="F93" s="17">
        <v>3</v>
      </c>
      <c r="G93" s="17">
        <v>4</v>
      </c>
      <c r="H93" s="17">
        <v>4</v>
      </c>
      <c r="I93" s="17">
        <v>4</v>
      </c>
      <c r="J93" s="18">
        <v>3.6</v>
      </c>
      <c r="K93" s="19">
        <v>6.6</v>
      </c>
      <c r="L93" s="20" t="s">
        <v>2291</v>
      </c>
      <c r="M93" s="1"/>
      <c r="N93" t="s">
        <v>2291</v>
      </c>
      <c r="O93">
        <v>0</v>
      </c>
      <c r="P93" s="20" t="s">
        <v>2291</v>
      </c>
    </row>
    <row r="94" spans="1:16" x14ac:dyDescent="0.25">
      <c r="A94" s="17" t="s">
        <v>110</v>
      </c>
      <c r="B94" s="17" t="s">
        <v>2279</v>
      </c>
      <c r="C94" s="17"/>
      <c r="D94" s="18">
        <v>2</v>
      </c>
      <c r="E94" s="17">
        <v>1</v>
      </c>
      <c r="F94" s="17">
        <v>3</v>
      </c>
      <c r="G94" s="17">
        <v>1</v>
      </c>
      <c r="H94" s="17">
        <v>3</v>
      </c>
      <c r="I94" s="17">
        <v>3</v>
      </c>
      <c r="J94" s="18">
        <v>2.4</v>
      </c>
      <c r="K94" s="19">
        <v>4.4000000000000004</v>
      </c>
      <c r="L94" s="20" t="s">
        <v>2289</v>
      </c>
      <c r="M94" s="1"/>
      <c r="N94" t="s">
        <v>2289</v>
      </c>
      <c r="O94">
        <v>0</v>
      </c>
      <c r="P94" s="20" t="s">
        <v>2289</v>
      </c>
    </row>
    <row r="95" spans="1:16" x14ac:dyDescent="0.25">
      <c r="A95" s="17" t="s">
        <v>111</v>
      </c>
      <c r="B95" s="17" t="s">
        <v>2283</v>
      </c>
      <c r="C95" s="17"/>
      <c r="D95" s="18">
        <v>2</v>
      </c>
      <c r="E95" s="17">
        <v>2</v>
      </c>
      <c r="F95" s="17">
        <v>3</v>
      </c>
      <c r="G95" s="17">
        <v>4</v>
      </c>
      <c r="H95" s="17">
        <v>2</v>
      </c>
      <c r="I95" s="17">
        <v>3</v>
      </c>
      <c r="J95" s="18">
        <v>2.9</v>
      </c>
      <c r="K95" s="19">
        <v>4.9000000000000004</v>
      </c>
      <c r="L95" s="20" t="s">
        <v>2289</v>
      </c>
      <c r="M95" s="1"/>
      <c r="N95" t="s">
        <v>2289</v>
      </c>
      <c r="O95">
        <v>0</v>
      </c>
      <c r="P95" s="20" t="s">
        <v>2289</v>
      </c>
    </row>
    <row r="96" spans="1:16" x14ac:dyDescent="0.25">
      <c r="A96" s="17" t="s">
        <v>112</v>
      </c>
      <c r="B96" s="17" t="s">
        <v>2279</v>
      </c>
      <c r="C96" s="17"/>
      <c r="D96" s="18">
        <v>3</v>
      </c>
      <c r="E96" s="17">
        <v>2</v>
      </c>
      <c r="F96" s="17">
        <v>3</v>
      </c>
      <c r="G96" s="17">
        <v>2</v>
      </c>
      <c r="H96" s="17">
        <v>3</v>
      </c>
      <c r="I96" s="17">
        <v>4</v>
      </c>
      <c r="J96" s="18">
        <v>2.9</v>
      </c>
      <c r="K96" s="19">
        <v>5.9</v>
      </c>
      <c r="L96" s="20" t="s">
        <v>2289</v>
      </c>
      <c r="M96" s="1"/>
      <c r="N96" t="s">
        <v>2289</v>
      </c>
      <c r="O96">
        <v>0</v>
      </c>
      <c r="P96" s="20" t="s">
        <v>2289</v>
      </c>
    </row>
    <row r="97" spans="1:16" x14ac:dyDescent="0.25">
      <c r="A97" s="17" t="s">
        <v>113</v>
      </c>
      <c r="B97" s="17" t="s">
        <v>2281</v>
      </c>
      <c r="C97" s="17" t="s">
        <v>2282</v>
      </c>
      <c r="D97" s="18">
        <v>3</v>
      </c>
      <c r="E97" s="17">
        <v>1</v>
      </c>
      <c r="F97" s="17">
        <v>4</v>
      </c>
      <c r="G97" s="17">
        <v>3</v>
      </c>
      <c r="H97" s="17">
        <v>4</v>
      </c>
      <c r="I97" s="17">
        <v>2</v>
      </c>
      <c r="J97" s="18">
        <v>3.1</v>
      </c>
      <c r="K97" s="19">
        <v>6.1</v>
      </c>
      <c r="L97" s="20" t="s">
        <v>2291</v>
      </c>
      <c r="M97" s="1" t="s">
        <v>2277</v>
      </c>
      <c r="N97" t="s">
        <v>2291</v>
      </c>
      <c r="O97">
        <v>0</v>
      </c>
      <c r="P97" s="20" t="s">
        <v>2291</v>
      </c>
    </row>
    <row r="98" spans="1:16" x14ac:dyDescent="0.25">
      <c r="A98" s="17" t="s">
        <v>114</v>
      </c>
      <c r="B98" s="17" t="s">
        <v>2281</v>
      </c>
      <c r="C98" s="17" t="s">
        <v>2282</v>
      </c>
      <c r="D98" s="18">
        <v>3</v>
      </c>
      <c r="E98" s="17">
        <v>1</v>
      </c>
      <c r="F98" s="17">
        <v>4</v>
      </c>
      <c r="G98" s="17">
        <v>3</v>
      </c>
      <c r="H98" s="17">
        <v>4</v>
      </c>
      <c r="I98" s="17">
        <v>1</v>
      </c>
      <c r="J98" s="18">
        <v>2.9</v>
      </c>
      <c r="K98" s="19">
        <v>5.9</v>
      </c>
      <c r="L98" s="20" t="s">
        <v>2291</v>
      </c>
      <c r="M98" s="1" t="s">
        <v>2277</v>
      </c>
      <c r="N98" t="s">
        <v>2291</v>
      </c>
      <c r="O98">
        <v>1</v>
      </c>
      <c r="P98" s="20" t="s">
        <v>2289</v>
      </c>
    </row>
    <row r="99" spans="1:16" x14ac:dyDescent="0.25">
      <c r="A99" s="17" t="s">
        <v>115</v>
      </c>
      <c r="B99" s="17" t="s">
        <v>2279</v>
      </c>
      <c r="C99" s="17"/>
      <c r="D99" s="18">
        <v>2</v>
      </c>
      <c r="E99" s="17">
        <v>1</v>
      </c>
      <c r="F99" s="17">
        <v>4</v>
      </c>
      <c r="G99" s="17">
        <v>3</v>
      </c>
      <c r="H99" s="17">
        <v>4</v>
      </c>
      <c r="I99" s="17">
        <v>3</v>
      </c>
      <c r="J99" s="18">
        <v>3.3</v>
      </c>
      <c r="K99" s="19">
        <v>5.3</v>
      </c>
      <c r="L99" s="20" t="s">
        <v>2289</v>
      </c>
      <c r="M99" s="1"/>
      <c r="N99" t="s">
        <v>2289</v>
      </c>
      <c r="O99">
        <v>0</v>
      </c>
      <c r="P99" s="20" t="s">
        <v>2289</v>
      </c>
    </row>
    <row r="100" spans="1:16" x14ac:dyDescent="0.25">
      <c r="A100" s="17" t="s">
        <v>116</v>
      </c>
      <c r="B100" s="17" t="s">
        <v>2279</v>
      </c>
      <c r="C100" s="17"/>
      <c r="D100" s="18">
        <v>3</v>
      </c>
      <c r="E100" s="17">
        <v>3</v>
      </c>
      <c r="F100" s="17">
        <v>3</v>
      </c>
      <c r="G100" s="17">
        <v>2</v>
      </c>
      <c r="H100" s="17">
        <v>3</v>
      </c>
      <c r="I100" s="17">
        <v>4</v>
      </c>
      <c r="J100" s="18">
        <v>3</v>
      </c>
      <c r="K100" s="19">
        <v>6</v>
      </c>
      <c r="L100" s="20" t="s">
        <v>2291</v>
      </c>
      <c r="M100" s="1"/>
      <c r="N100" t="s">
        <v>2291</v>
      </c>
      <c r="O100">
        <v>0</v>
      </c>
      <c r="P100" s="20" t="s">
        <v>2291</v>
      </c>
    </row>
    <row r="101" spans="1:16" x14ac:dyDescent="0.25">
      <c r="A101" s="17" t="s">
        <v>117</v>
      </c>
      <c r="B101" s="17" t="s">
        <v>2283</v>
      </c>
      <c r="C101" s="17"/>
      <c r="D101" s="18">
        <v>2</v>
      </c>
      <c r="E101" s="17">
        <v>2</v>
      </c>
      <c r="F101" s="17">
        <v>3</v>
      </c>
      <c r="G101" s="17">
        <v>4</v>
      </c>
      <c r="H101" s="17">
        <v>4</v>
      </c>
      <c r="I101" s="17">
        <v>3</v>
      </c>
      <c r="J101" s="18">
        <v>3.3</v>
      </c>
      <c r="K101" s="19">
        <v>5.3</v>
      </c>
      <c r="L101" s="20" t="s">
        <v>2289</v>
      </c>
      <c r="M101" s="1"/>
      <c r="N101" t="s">
        <v>2289</v>
      </c>
      <c r="O101">
        <v>0</v>
      </c>
      <c r="P101" s="20" t="s">
        <v>2289</v>
      </c>
    </row>
    <row r="102" spans="1:16" x14ac:dyDescent="0.25">
      <c r="A102" s="17" t="s">
        <v>118</v>
      </c>
      <c r="B102" s="17" t="s">
        <v>2281</v>
      </c>
      <c r="C102" s="17"/>
      <c r="D102" s="18">
        <v>3</v>
      </c>
      <c r="E102" s="17">
        <v>1</v>
      </c>
      <c r="F102" s="17">
        <v>3</v>
      </c>
      <c r="G102" s="17">
        <v>4</v>
      </c>
      <c r="H102" s="17">
        <v>3</v>
      </c>
      <c r="I102" s="17">
        <v>4</v>
      </c>
      <c r="J102" s="18">
        <v>3.2</v>
      </c>
      <c r="K102" s="19">
        <v>6.2</v>
      </c>
      <c r="L102" s="20" t="s">
        <v>2291</v>
      </c>
      <c r="M102" s="1"/>
      <c r="N102" t="s">
        <v>2291</v>
      </c>
      <c r="O102">
        <v>0</v>
      </c>
      <c r="P102" s="20" t="s">
        <v>2291</v>
      </c>
    </row>
    <row r="103" spans="1:16" x14ac:dyDescent="0.25">
      <c r="A103" s="17" t="s">
        <v>119</v>
      </c>
      <c r="B103" s="17" t="s">
        <v>2279</v>
      </c>
      <c r="C103" s="17"/>
      <c r="D103" s="18">
        <v>1</v>
      </c>
      <c r="E103" s="17">
        <v>2</v>
      </c>
      <c r="F103" s="17">
        <v>3</v>
      </c>
      <c r="G103" s="17">
        <v>1</v>
      </c>
      <c r="H103" s="17">
        <v>4</v>
      </c>
      <c r="I103" s="17">
        <v>1</v>
      </c>
      <c r="J103" s="18">
        <v>2.2999999999999998</v>
      </c>
      <c r="K103" s="19">
        <v>3.3</v>
      </c>
      <c r="L103" s="20" t="s">
        <v>2280</v>
      </c>
      <c r="M103" s="1"/>
      <c r="N103" t="s">
        <v>2280</v>
      </c>
      <c r="O103">
        <v>0</v>
      </c>
      <c r="P103" s="20" t="s">
        <v>2280</v>
      </c>
    </row>
    <row r="104" spans="1:16" x14ac:dyDescent="0.25">
      <c r="A104" s="17" t="s">
        <v>120</v>
      </c>
      <c r="B104" s="17" t="s">
        <v>2279</v>
      </c>
      <c r="C104" s="17"/>
      <c r="D104" s="18">
        <v>2</v>
      </c>
      <c r="E104" s="17">
        <v>1</v>
      </c>
      <c r="F104" s="17">
        <v>1</v>
      </c>
      <c r="G104" s="17">
        <v>4</v>
      </c>
      <c r="H104" s="17">
        <v>1</v>
      </c>
      <c r="I104" s="17">
        <v>3</v>
      </c>
      <c r="J104" s="18">
        <v>2</v>
      </c>
      <c r="K104" s="19">
        <v>4</v>
      </c>
      <c r="L104" s="20" t="s">
        <v>2280</v>
      </c>
      <c r="M104" s="1"/>
      <c r="N104" t="s">
        <v>2280</v>
      </c>
      <c r="O104">
        <v>1</v>
      </c>
      <c r="P104" s="20" t="s">
        <v>2289</v>
      </c>
    </row>
    <row r="105" spans="1:16" x14ac:dyDescent="0.25">
      <c r="A105" s="17" t="s">
        <v>121</v>
      </c>
      <c r="B105" s="17" t="s">
        <v>2279</v>
      </c>
      <c r="C105" s="17"/>
      <c r="D105" s="18">
        <v>1</v>
      </c>
      <c r="E105" s="17">
        <v>1</v>
      </c>
      <c r="F105" s="17">
        <v>1</v>
      </c>
      <c r="G105" s="17">
        <v>2</v>
      </c>
      <c r="H105" s="17">
        <v>1</v>
      </c>
      <c r="I105" s="17">
        <v>2</v>
      </c>
      <c r="J105" s="18">
        <v>1.4</v>
      </c>
      <c r="K105" s="19">
        <v>2.4</v>
      </c>
      <c r="L105" s="20" t="s">
        <v>2280</v>
      </c>
      <c r="M105" s="1"/>
      <c r="N105" t="s">
        <v>2280</v>
      </c>
      <c r="O105">
        <v>0</v>
      </c>
      <c r="P105" s="20" t="s">
        <v>2280</v>
      </c>
    </row>
    <row r="106" spans="1:16" x14ac:dyDescent="0.25">
      <c r="A106" s="17" t="s">
        <v>122</v>
      </c>
      <c r="B106" s="17" t="s">
        <v>2279</v>
      </c>
      <c r="C106" s="17"/>
      <c r="D106" s="18">
        <v>2</v>
      </c>
      <c r="E106" s="17">
        <v>2</v>
      </c>
      <c r="F106" s="17">
        <v>3</v>
      </c>
      <c r="G106" s="17">
        <v>2</v>
      </c>
      <c r="H106" s="17">
        <v>4</v>
      </c>
      <c r="I106" s="17">
        <v>3</v>
      </c>
      <c r="J106" s="18">
        <v>2.9</v>
      </c>
      <c r="K106" s="19">
        <v>4.9000000000000004</v>
      </c>
      <c r="L106" s="20" t="s">
        <v>2289</v>
      </c>
      <c r="M106" s="1"/>
      <c r="N106" t="s">
        <v>2289</v>
      </c>
      <c r="O106">
        <v>0</v>
      </c>
      <c r="P106" s="20" t="s">
        <v>2289</v>
      </c>
    </row>
    <row r="107" spans="1:16" x14ac:dyDescent="0.25">
      <c r="A107" s="17" t="s">
        <v>123</v>
      </c>
      <c r="B107" s="17" t="s">
        <v>2281</v>
      </c>
      <c r="C107" s="17"/>
      <c r="D107" s="18">
        <v>1</v>
      </c>
      <c r="E107" s="17">
        <v>1</v>
      </c>
      <c r="F107" s="17">
        <v>1</v>
      </c>
      <c r="G107" s="17">
        <v>4</v>
      </c>
      <c r="H107" s="17">
        <v>2</v>
      </c>
      <c r="I107" s="17">
        <v>2</v>
      </c>
      <c r="J107" s="18">
        <v>2</v>
      </c>
      <c r="K107" s="19">
        <v>3</v>
      </c>
      <c r="L107" s="20" t="s">
        <v>2280</v>
      </c>
      <c r="M107" s="1"/>
      <c r="N107" t="s">
        <v>2280</v>
      </c>
      <c r="O107">
        <v>0</v>
      </c>
      <c r="P107" s="20" t="s">
        <v>2280</v>
      </c>
    </row>
    <row r="108" spans="1:16" x14ac:dyDescent="0.25">
      <c r="A108" s="17" t="s">
        <v>124</v>
      </c>
      <c r="B108" s="17" t="s">
        <v>2279</v>
      </c>
      <c r="C108" s="17"/>
      <c r="D108" s="18">
        <v>3</v>
      </c>
      <c r="E108" s="17">
        <v>2</v>
      </c>
      <c r="F108" s="17">
        <v>4</v>
      </c>
      <c r="G108" s="17">
        <v>4</v>
      </c>
      <c r="H108" s="17">
        <v>4</v>
      </c>
      <c r="I108" s="17">
        <v>4</v>
      </c>
      <c r="J108" s="18">
        <v>3.8</v>
      </c>
      <c r="K108" s="19">
        <v>6.8</v>
      </c>
      <c r="L108" s="20" t="s">
        <v>2291</v>
      </c>
      <c r="M108" s="1"/>
      <c r="N108" t="s">
        <v>2291</v>
      </c>
      <c r="O108">
        <v>0</v>
      </c>
      <c r="P108" s="20" t="s">
        <v>2291</v>
      </c>
    </row>
    <row r="109" spans="1:16" x14ac:dyDescent="0.25">
      <c r="A109" s="17" t="s">
        <v>125</v>
      </c>
      <c r="B109" s="17" t="s">
        <v>2279</v>
      </c>
      <c r="C109" s="17"/>
      <c r="D109" s="18">
        <v>2</v>
      </c>
      <c r="E109" s="17">
        <v>3</v>
      </c>
      <c r="F109" s="17">
        <v>3</v>
      </c>
      <c r="G109" s="17">
        <v>1</v>
      </c>
      <c r="H109" s="17">
        <v>4</v>
      </c>
      <c r="I109" s="17">
        <v>4</v>
      </c>
      <c r="J109" s="18">
        <v>3</v>
      </c>
      <c r="K109" s="19">
        <v>5</v>
      </c>
      <c r="L109" s="20" t="s">
        <v>2289</v>
      </c>
      <c r="M109" s="1"/>
      <c r="N109" t="s">
        <v>2289</v>
      </c>
      <c r="O109">
        <v>0</v>
      </c>
      <c r="P109" s="20" t="s">
        <v>2289</v>
      </c>
    </row>
    <row r="110" spans="1:16" x14ac:dyDescent="0.25">
      <c r="A110" s="17" t="s">
        <v>126</v>
      </c>
      <c r="B110" s="17" t="s">
        <v>2279</v>
      </c>
      <c r="C110" s="17"/>
      <c r="D110" s="18">
        <v>3</v>
      </c>
      <c r="E110" s="17">
        <v>2</v>
      </c>
      <c r="F110" s="17">
        <v>3</v>
      </c>
      <c r="G110" s="17">
        <v>3</v>
      </c>
      <c r="H110" s="17">
        <v>2</v>
      </c>
      <c r="I110" s="17">
        <v>4</v>
      </c>
      <c r="J110" s="18">
        <v>2.9</v>
      </c>
      <c r="K110" s="19">
        <v>5.9</v>
      </c>
      <c r="L110" s="20" t="s">
        <v>2289</v>
      </c>
      <c r="M110" s="1"/>
      <c r="N110" t="s">
        <v>2289</v>
      </c>
      <c r="O110">
        <v>0</v>
      </c>
      <c r="P110" s="20" t="s">
        <v>2289</v>
      </c>
    </row>
    <row r="111" spans="1:16" x14ac:dyDescent="0.25">
      <c r="A111" s="17" t="s">
        <v>127</v>
      </c>
      <c r="B111" s="17" t="s">
        <v>2279</v>
      </c>
      <c r="C111" s="17"/>
      <c r="D111" s="18">
        <v>3</v>
      </c>
      <c r="E111" s="17">
        <v>4</v>
      </c>
      <c r="F111" s="17">
        <v>4</v>
      </c>
      <c r="G111" s="17">
        <v>4</v>
      </c>
      <c r="H111" s="17">
        <v>4</v>
      </c>
      <c r="I111" s="17">
        <v>4</v>
      </c>
      <c r="J111" s="18">
        <v>4</v>
      </c>
      <c r="K111" s="19">
        <v>7</v>
      </c>
      <c r="L111" s="20" t="s">
        <v>2291</v>
      </c>
      <c r="M111" s="1"/>
      <c r="N111" t="s">
        <v>2291</v>
      </c>
      <c r="O111">
        <v>0</v>
      </c>
      <c r="P111" s="20" t="s">
        <v>2291</v>
      </c>
    </row>
    <row r="112" spans="1:16" x14ac:dyDescent="0.25">
      <c r="A112" s="17" t="s">
        <v>128</v>
      </c>
      <c r="B112" s="17" t="s">
        <v>2279</v>
      </c>
      <c r="C112" s="17"/>
      <c r="D112" s="18">
        <v>3</v>
      </c>
      <c r="E112" s="17">
        <v>4</v>
      </c>
      <c r="F112" s="17">
        <v>4</v>
      </c>
      <c r="G112" s="17">
        <v>2</v>
      </c>
      <c r="H112" s="17">
        <v>4</v>
      </c>
      <c r="I112" s="17">
        <v>3</v>
      </c>
      <c r="J112" s="18">
        <v>3.4</v>
      </c>
      <c r="K112" s="19">
        <v>6.4</v>
      </c>
      <c r="L112" s="20" t="s">
        <v>2291</v>
      </c>
      <c r="M112" s="1"/>
      <c r="N112" t="s">
        <v>2291</v>
      </c>
      <c r="O112">
        <v>0</v>
      </c>
      <c r="P112" s="20" t="s">
        <v>2291</v>
      </c>
    </row>
    <row r="113" spans="1:16" x14ac:dyDescent="0.25">
      <c r="A113" s="17" t="s">
        <v>129</v>
      </c>
      <c r="B113" s="17" t="s">
        <v>2279</v>
      </c>
      <c r="C113" s="17"/>
      <c r="D113" s="18">
        <v>2</v>
      </c>
      <c r="E113" s="17">
        <v>2</v>
      </c>
      <c r="F113" s="17">
        <v>2</v>
      </c>
      <c r="G113" s="17">
        <v>3</v>
      </c>
      <c r="H113" s="17">
        <v>3</v>
      </c>
      <c r="I113" s="17">
        <v>2</v>
      </c>
      <c r="J113" s="18">
        <v>2.4</v>
      </c>
      <c r="K113" s="19">
        <v>4.4000000000000004</v>
      </c>
      <c r="L113" s="20" t="s">
        <v>2289</v>
      </c>
      <c r="M113" s="1"/>
      <c r="N113" t="s">
        <v>2289</v>
      </c>
      <c r="O113">
        <v>0</v>
      </c>
      <c r="P113" s="20" t="s">
        <v>2289</v>
      </c>
    </row>
    <row r="114" spans="1:16" x14ac:dyDescent="0.25">
      <c r="A114" s="17" t="s">
        <v>130</v>
      </c>
      <c r="B114" s="17" t="s">
        <v>2279</v>
      </c>
      <c r="C114" s="17"/>
      <c r="D114" s="18">
        <v>1</v>
      </c>
      <c r="E114" s="17">
        <v>1</v>
      </c>
      <c r="F114" s="17">
        <v>1</v>
      </c>
      <c r="G114" s="17">
        <v>4</v>
      </c>
      <c r="H114" s="17">
        <v>2</v>
      </c>
      <c r="I114" s="17">
        <v>1</v>
      </c>
      <c r="J114" s="18">
        <v>1.8</v>
      </c>
      <c r="K114" s="19">
        <v>2.8</v>
      </c>
      <c r="L114" s="20" t="s">
        <v>2280</v>
      </c>
      <c r="M114" s="1"/>
      <c r="N114" t="s">
        <v>2280</v>
      </c>
      <c r="O114">
        <v>0</v>
      </c>
      <c r="P114" s="20" t="s">
        <v>2280</v>
      </c>
    </row>
    <row r="115" spans="1:16" x14ac:dyDescent="0.25">
      <c r="A115" s="17" t="s">
        <v>131</v>
      </c>
      <c r="B115" s="17" t="s">
        <v>2281</v>
      </c>
      <c r="C115" s="17"/>
      <c r="D115" s="18">
        <v>3</v>
      </c>
      <c r="E115" s="17">
        <v>3</v>
      </c>
      <c r="F115" s="17">
        <v>3</v>
      </c>
      <c r="G115" s="17">
        <v>2</v>
      </c>
      <c r="H115" s="17">
        <v>3</v>
      </c>
      <c r="I115" s="17">
        <v>4</v>
      </c>
      <c r="J115" s="18">
        <v>3</v>
      </c>
      <c r="K115" s="19">
        <v>6</v>
      </c>
      <c r="L115" s="20" t="s">
        <v>2291</v>
      </c>
      <c r="M115" s="1"/>
      <c r="N115" t="s">
        <v>2291</v>
      </c>
      <c r="O115">
        <v>0</v>
      </c>
      <c r="P115" s="20" t="s">
        <v>2291</v>
      </c>
    </row>
    <row r="116" spans="1:16" x14ac:dyDescent="0.25">
      <c r="A116" s="17" t="s">
        <v>132</v>
      </c>
      <c r="B116" s="17" t="s">
        <v>2279</v>
      </c>
      <c r="C116" s="17"/>
      <c r="D116" s="18">
        <v>2</v>
      </c>
      <c r="E116" s="17">
        <v>2</v>
      </c>
      <c r="F116" s="17">
        <v>2</v>
      </c>
      <c r="G116" s="17">
        <v>3</v>
      </c>
      <c r="H116" s="17">
        <v>4</v>
      </c>
      <c r="I116" s="17">
        <v>3</v>
      </c>
      <c r="J116" s="18">
        <v>2.8</v>
      </c>
      <c r="K116" s="19">
        <v>4.8</v>
      </c>
      <c r="L116" s="20" t="s">
        <v>2289</v>
      </c>
      <c r="M116" s="1"/>
      <c r="N116" t="s">
        <v>2289</v>
      </c>
      <c r="O116">
        <v>0</v>
      </c>
      <c r="P116" s="20" t="s">
        <v>2289</v>
      </c>
    </row>
    <row r="117" spans="1:16" x14ac:dyDescent="0.25">
      <c r="A117" s="17" t="s">
        <v>133</v>
      </c>
      <c r="B117" s="17" t="s">
        <v>2279</v>
      </c>
      <c r="C117" s="17"/>
      <c r="D117" s="18">
        <v>2</v>
      </c>
      <c r="E117" s="17">
        <v>2</v>
      </c>
      <c r="F117" s="17">
        <v>3</v>
      </c>
      <c r="G117" s="17">
        <v>3</v>
      </c>
      <c r="H117" s="17">
        <v>3</v>
      </c>
      <c r="I117" s="17">
        <v>3</v>
      </c>
      <c r="J117" s="18">
        <v>2.9</v>
      </c>
      <c r="K117" s="19">
        <v>4.9000000000000004</v>
      </c>
      <c r="L117" s="20" t="s">
        <v>2289</v>
      </c>
      <c r="M117" s="1"/>
      <c r="N117" t="s">
        <v>2289</v>
      </c>
      <c r="O117">
        <v>0</v>
      </c>
      <c r="P117" s="20" t="s">
        <v>2289</v>
      </c>
    </row>
    <row r="118" spans="1:16" x14ac:dyDescent="0.25">
      <c r="A118" s="17" t="s">
        <v>134</v>
      </c>
      <c r="B118" s="17" t="s">
        <v>2283</v>
      </c>
      <c r="C118" s="17"/>
      <c r="D118" s="18">
        <v>2</v>
      </c>
      <c r="E118" s="17">
        <v>2</v>
      </c>
      <c r="F118" s="17">
        <v>1</v>
      </c>
      <c r="G118" s="17">
        <v>3</v>
      </c>
      <c r="H118" s="17">
        <v>2</v>
      </c>
      <c r="I118" s="17">
        <v>3</v>
      </c>
      <c r="J118" s="18">
        <v>2.1</v>
      </c>
      <c r="K118" s="19">
        <v>4.0999999999999996</v>
      </c>
      <c r="L118" s="20" t="s">
        <v>2289</v>
      </c>
      <c r="M118" s="1"/>
      <c r="N118" t="s">
        <v>2289</v>
      </c>
      <c r="O118">
        <v>0</v>
      </c>
      <c r="P118" s="20" t="s">
        <v>2289</v>
      </c>
    </row>
    <row r="119" spans="1:16" x14ac:dyDescent="0.25">
      <c r="A119" s="17" t="s">
        <v>135</v>
      </c>
      <c r="B119" s="17" t="s">
        <v>2279</v>
      </c>
      <c r="C119" s="17"/>
      <c r="D119" s="18">
        <v>4</v>
      </c>
      <c r="E119" s="17">
        <v>4</v>
      </c>
      <c r="F119" s="17">
        <v>4</v>
      </c>
      <c r="G119" s="17">
        <v>4</v>
      </c>
      <c r="H119" s="17">
        <v>4</v>
      </c>
      <c r="I119" s="17">
        <v>4</v>
      </c>
      <c r="J119" s="18">
        <v>4</v>
      </c>
      <c r="K119" s="19">
        <v>8</v>
      </c>
      <c r="L119" s="20" t="s">
        <v>2290</v>
      </c>
      <c r="M119" s="1" t="s">
        <v>2277</v>
      </c>
      <c r="N119" t="s">
        <v>2290</v>
      </c>
      <c r="O119">
        <v>0</v>
      </c>
      <c r="P119" s="20" t="s">
        <v>2290</v>
      </c>
    </row>
    <row r="120" spans="1:16" x14ac:dyDescent="0.25">
      <c r="A120" s="17" t="s">
        <v>137</v>
      </c>
      <c r="B120" s="17" t="s">
        <v>2279</v>
      </c>
      <c r="C120" s="17"/>
      <c r="D120" s="18">
        <v>2</v>
      </c>
      <c r="E120" s="17">
        <v>2</v>
      </c>
      <c r="F120" s="17">
        <v>3</v>
      </c>
      <c r="G120" s="17">
        <v>3</v>
      </c>
      <c r="H120" s="17">
        <v>3</v>
      </c>
      <c r="I120" s="17">
        <v>3</v>
      </c>
      <c r="J120" s="18">
        <v>2.9</v>
      </c>
      <c r="K120" s="19">
        <v>4.9000000000000004</v>
      </c>
      <c r="L120" s="20" t="s">
        <v>2289</v>
      </c>
      <c r="M120" s="1"/>
      <c r="N120" t="s">
        <v>2289</v>
      </c>
      <c r="O120">
        <v>0</v>
      </c>
      <c r="P120" s="20" t="s">
        <v>2289</v>
      </c>
    </row>
    <row r="121" spans="1:16" x14ac:dyDescent="0.25">
      <c r="A121" s="17" t="s">
        <v>138</v>
      </c>
      <c r="B121" s="17" t="s">
        <v>2279</v>
      </c>
      <c r="C121" s="17"/>
      <c r="D121" s="18">
        <v>2</v>
      </c>
      <c r="E121" s="17">
        <v>1</v>
      </c>
      <c r="F121" s="17">
        <v>3</v>
      </c>
      <c r="G121" s="17">
        <v>1</v>
      </c>
      <c r="H121" s="17">
        <v>3</v>
      </c>
      <c r="I121" s="17">
        <v>3</v>
      </c>
      <c r="J121" s="18">
        <v>2.4</v>
      </c>
      <c r="K121" s="19">
        <v>4.4000000000000004</v>
      </c>
      <c r="L121" s="20" t="s">
        <v>2289</v>
      </c>
      <c r="M121" s="1"/>
      <c r="N121" t="s">
        <v>2289</v>
      </c>
      <c r="O121">
        <v>0</v>
      </c>
      <c r="P121" s="20" t="s">
        <v>2289</v>
      </c>
    </row>
    <row r="122" spans="1:16" x14ac:dyDescent="0.25">
      <c r="A122" s="17" t="s">
        <v>139</v>
      </c>
      <c r="B122" s="17" t="s">
        <v>2285</v>
      </c>
      <c r="C122" s="17"/>
      <c r="D122" s="18">
        <v>1</v>
      </c>
      <c r="E122" s="17">
        <v>1</v>
      </c>
      <c r="F122" s="17">
        <v>2</v>
      </c>
      <c r="G122" s="17">
        <v>1</v>
      </c>
      <c r="H122" s="17">
        <v>4</v>
      </c>
      <c r="I122" s="17">
        <v>1</v>
      </c>
      <c r="J122" s="18">
        <v>1.9</v>
      </c>
      <c r="K122" s="19">
        <v>2.9</v>
      </c>
      <c r="L122" s="20" t="s">
        <v>2280</v>
      </c>
      <c r="M122" s="1"/>
      <c r="N122" t="s">
        <v>2280</v>
      </c>
      <c r="O122">
        <v>0</v>
      </c>
      <c r="P122" s="20" t="s">
        <v>2280</v>
      </c>
    </row>
    <row r="123" spans="1:16" x14ac:dyDescent="0.25">
      <c r="A123" s="17" t="s">
        <v>140</v>
      </c>
      <c r="B123" s="17" t="s">
        <v>2279</v>
      </c>
      <c r="C123" s="17"/>
      <c r="D123" s="18">
        <v>2</v>
      </c>
      <c r="E123" s="17">
        <v>1</v>
      </c>
      <c r="F123" s="17">
        <v>3</v>
      </c>
      <c r="G123" s="17">
        <v>1</v>
      </c>
      <c r="H123" s="17">
        <v>4</v>
      </c>
      <c r="I123" s="17">
        <v>2</v>
      </c>
      <c r="J123" s="18">
        <v>2.4</v>
      </c>
      <c r="K123" s="19">
        <v>4.4000000000000004</v>
      </c>
      <c r="L123" s="20" t="s">
        <v>2289</v>
      </c>
      <c r="M123" s="1"/>
      <c r="N123" t="s">
        <v>2289</v>
      </c>
      <c r="O123">
        <v>0</v>
      </c>
      <c r="P123" s="20" t="s">
        <v>2289</v>
      </c>
    </row>
    <row r="124" spans="1:16" x14ac:dyDescent="0.25">
      <c r="A124" s="17" t="s">
        <v>141</v>
      </c>
      <c r="B124" s="17" t="s">
        <v>2279</v>
      </c>
      <c r="C124" s="17"/>
      <c r="D124" s="18">
        <v>1</v>
      </c>
      <c r="E124" s="17">
        <v>1</v>
      </c>
      <c r="F124" s="17">
        <v>1</v>
      </c>
      <c r="G124" s="17">
        <v>1</v>
      </c>
      <c r="H124" s="17">
        <v>2</v>
      </c>
      <c r="I124" s="17">
        <v>2</v>
      </c>
      <c r="J124" s="18">
        <v>1.4</v>
      </c>
      <c r="K124" s="19">
        <v>2.4</v>
      </c>
      <c r="L124" s="20" t="s">
        <v>2280</v>
      </c>
      <c r="M124" s="1"/>
      <c r="N124" t="s">
        <v>2280</v>
      </c>
      <c r="O124">
        <v>0</v>
      </c>
      <c r="P124" s="20" t="s">
        <v>2280</v>
      </c>
    </row>
    <row r="125" spans="1:16" x14ac:dyDescent="0.25">
      <c r="A125" s="17" t="s">
        <v>142</v>
      </c>
      <c r="B125" s="17" t="s">
        <v>2279</v>
      </c>
      <c r="C125" s="17"/>
      <c r="D125" s="18">
        <v>1</v>
      </c>
      <c r="E125" s="17">
        <v>1</v>
      </c>
      <c r="F125" s="17">
        <v>3</v>
      </c>
      <c r="G125" s="17">
        <v>3</v>
      </c>
      <c r="H125" s="17">
        <v>4</v>
      </c>
      <c r="I125" s="17">
        <v>1</v>
      </c>
      <c r="J125" s="18">
        <v>2.6</v>
      </c>
      <c r="K125" s="19">
        <v>3.6</v>
      </c>
      <c r="L125" s="20" t="s">
        <v>2280</v>
      </c>
      <c r="M125" s="1"/>
      <c r="N125" t="s">
        <v>2280</v>
      </c>
      <c r="O125">
        <v>0</v>
      </c>
      <c r="P125" s="20" t="s">
        <v>2280</v>
      </c>
    </row>
    <row r="126" spans="1:16" x14ac:dyDescent="0.25">
      <c r="A126" s="17" t="s">
        <v>143</v>
      </c>
      <c r="B126" s="17" t="s">
        <v>2279</v>
      </c>
      <c r="C126" s="17"/>
      <c r="D126" s="18">
        <v>2</v>
      </c>
      <c r="E126" s="17">
        <v>2</v>
      </c>
      <c r="F126" s="17">
        <v>2</v>
      </c>
      <c r="G126" s="17">
        <v>1</v>
      </c>
      <c r="H126" s="17">
        <v>2</v>
      </c>
      <c r="I126" s="17">
        <v>2</v>
      </c>
      <c r="J126" s="18">
        <v>1.8</v>
      </c>
      <c r="K126" s="19">
        <v>3.8</v>
      </c>
      <c r="L126" s="20" t="s">
        <v>2280</v>
      </c>
      <c r="M126" s="1"/>
      <c r="N126" t="s">
        <v>2280</v>
      </c>
      <c r="O126">
        <v>0</v>
      </c>
      <c r="P126" s="20" t="s">
        <v>2280</v>
      </c>
    </row>
    <row r="127" spans="1:16" x14ac:dyDescent="0.25">
      <c r="A127" s="17" t="s">
        <v>2286</v>
      </c>
      <c r="B127" s="17" t="s">
        <v>2279</v>
      </c>
      <c r="C127" s="17"/>
      <c r="D127" s="18">
        <v>1</v>
      </c>
      <c r="E127" s="17">
        <v>0</v>
      </c>
      <c r="F127" s="17">
        <v>1</v>
      </c>
      <c r="G127" s="17">
        <v>1</v>
      </c>
      <c r="H127" s="17">
        <v>1</v>
      </c>
      <c r="I127" s="17">
        <v>1</v>
      </c>
      <c r="J127" s="18">
        <v>0.9</v>
      </c>
      <c r="K127" s="19">
        <v>1.9</v>
      </c>
      <c r="L127" s="20" t="s">
        <v>2280</v>
      </c>
      <c r="M127" s="1"/>
      <c r="N127" t="s">
        <v>2280</v>
      </c>
      <c r="O127">
        <v>0</v>
      </c>
      <c r="P127" s="20" t="s">
        <v>2280</v>
      </c>
    </row>
    <row r="128" spans="1:16" x14ac:dyDescent="0.25">
      <c r="A128" s="17" t="s">
        <v>144</v>
      </c>
      <c r="B128" s="17" t="s">
        <v>2279</v>
      </c>
      <c r="C128" s="17"/>
      <c r="D128" s="18">
        <v>1</v>
      </c>
      <c r="E128" s="17">
        <v>3</v>
      </c>
      <c r="F128" s="17">
        <v>3</v>
      </c>
      <c r="G128" s="17">
        <v>1</v>
      </c>
      <c r="H128" s="17">
        <v>3</v>
      </c>
      <c r="I128" s="17">
        <v>2</v>
      </c>
      <c r="J128" s="18">
        <v>2.4</v>
      </c>
      <c r="K128" s="19">
        <v>3.4</v>
      </c>
      <c r="L128" s="20" t="s">
        <v>2280</v>
      </c>
      <c r="M128" s="1"/>
      <c r="N128" t="s">
        <v>2280</v>
      </c>
      <c r="O128">
        <v>0</v>
      </c>
      <c r="P128" s="20" t="s">
        <v>2280</v>
      </c>
    </row>
    <row r="129" spans="1:16" x14ac:dyDescent="0.25">
      <c r="A129" s="17" t="s">
        <v>145</v>
      </c>
      <c r="B129" s="17" t="s">
        <v>2279</v>
      </c>
      <c r="C129" s="17"/>
      <c r="D129" s="18">
        <v>1</v>
      </c>
      <c r="E129" s="17">
        <v>1</v>
      </c>
      <c r="F129" s="17">
        <v>3</v>
      </c>
      <c r="G129" s="17">
        <v>1</v>
      </c>
      <c r="H129" s="17">
        <v>3</v>
      </c>
      <c r="I129" s="17">
        <v>2</v>
      </c>
      <c r="J129" s="18">
        <v>2.2000000000000002</v>
      </c>
      <c r="K129" s="19">
        <v>3.2</v>
      </c>
      <c r="L129" s="20" t="s">
        <v>2280</v>
      </c>
      <c r="M129" s="1"/>
      <c r="N129" t="s">
        <v>2280</v>
      </c>
      <c r="O129">
        <v>0</v>
      </c>
      <c r="P129" s="20" t="s">
        <v>2280</v>
      </c>
    </row>
    <row r="130" spans="1:16" x14ac:dyDescent="0.25">
      <c r="A130" s="17" t="s">
        <v>146</v>
      </c>
      <c r="B130" s="17" t="s">
        <v>2279</v>
      </c>
      <c r="C130" s="17"/>
      <c r="D130" s="18">
        <v>2</v>
      </c>
      <c r="E130" s="17">
        <v>1</v>
      </c>
      <c r="F130" s="17">
        <v>3</v>
      </c>
      <c r="G130" s="17">
        <v>1</v>
      </c>
      <c r="H130" s="17">
        <v>3</v>
      </c>
      <c r="I130" s="17">
        <v>3</v>
      </c>
      <c r="J130" s="18">
        <v>2.4</v>
      </c>
      <c r="K130" s="19">
        <v>4.4000000000000004</v>
      </c>
      <c r="L130" s="20" t="s">
        <v>2289</v>
      </c>
      <c r="M130" s="1"/>
      <c r="N130" t="s">
        <v>2289</v>
      </c>
      <c r="O130">
        <v>0</v>
      </c>
      <c r="P130" s="20" t="s">
        <v>2289</v>
      </c>
    </row>
    <row r="131" spans="1:16" x14ac:dyDescent="0.25">
      <c r="A131" s="17" t="s">
        <v>147</v>
      </c>
      <c r="B131" s="17" t="s">
        <v>2279</v>
      </c>
      <c r="C131" s="17"/>
      <c r="D131" s="18">
        <v>1</v>
      </c>
      <c r="E131" s="17">
        <v>1</v>
      </c>
      <c r="F131" s="17">
        <v>2</v>
      </c>
      <c r="G131" s="17">
        <v>1</v>
      </c>
      <c r="H131" s="17">
        <v>2</v>
      </c>
      <c r="I131" s="17">
        <v>1</v>
      </c>
      <c r="J131" s="18">
        <v>1.5</v>
      </c>
      <c r="K131" s="19">
        <v>2.5</v>
      </c>
      <c r="L131" s="20" t="s">
        <v>2280</v>
      </c>
      <c r="M131" s="1"/>
      <c r="N131" t="s">
        <v>2280</v>
      </c>
      <c r="O131">
        <v>0</v>
      </c>
      <c r="P131" s="20" t="s">
        <v>2280</v>
      </c>
    </row>
    <row r="132" spans="1:16" x14ac:dyDescent="0.25">
      <c r="A132" s="17" t="s">
        <v>148</v>
      </c>
      <c r="B132" s="17" t="s">
        <v>2279</v>
      </c>
      <c r="C132" s="17"/>
      <c r="D132" s="18">
        <v>1</v>
      </c>
      <c r="E132" s="17">
        <v>1</v>
      </c>
      <c r="F132" s="17">
        <v>1</v>
      </c>
      <c r="G132" s="17">
        <v>4</v>
      </c>
      <c r="H132" s="17">
        <v>3</v>
      </c>
      <c r="I132" s="17">
        <v>1</v>
      </c>
      <c r="J132" s="18">
        <v>2</v>
      </c>
      <c r="K132" s="19">
        <v>3</v>
      </c>
      <c r="L132" s="20" t="s">
        <v>2280</v>
      </c>
      <c r="M132" s="1"/>
      <c r="N132" t="s">
        <v>2280</v>
      </c>
      <c r="O132">
        <v>0</v>
      </c>
      <c r="P132" s="20" t="s">
        <v>2280</v>
      </c>
    </row>
    <row r="133" spans="1:16" x14ac:dyDescent="0.25">
      <c r="A133" s="17" t="s">
        <v>149</v>
      </c>
      <c r="B133" s="17" t="s">
        <v>2279</v>
      </c>
      <c r="C133" s="17"/>
      <c r="D133" s="18">
        <v>1</v>
      </c>
      <c r="E133" s="17">
        <v>2</v>
      </c>
      <c r="F133" s="17">
        <v>2</v>
      </c>
      <c r="G133" s="17">
        <v>1</v>
      </c>
      <c r="H133" s="17">
        <v>3</v>
      </c>
      <c r="I133" s="17">
        <v>1</v>
      </c>
      <c r="J133" s="18">
        <v>1.8</v>
      </c>
      <c r="K133" s="19">
        <v>2.8</v>
      </c>
      <c r="L133" s="20" t="s">
        <v>2280</v>
      </c>
      <c r="M133" s="1"/>
      <c r="N133" t="s">
        <v>2280</v>
      </c>
      <c r="O133">
        <v>0</v>
      </c>
      <c r="P133" s="20" t="s">
        <v>2280</v>
      </c>
    </row>
    <row r="134" spans="1:16" x14ac:dyDescent="0.25">
      <c r="A134" s="17" t="s">
        <v>150</v>
      </c>
      <c r="B134" s="17" t="s">
        <v>2283</v>
      </c>
      <c r="C134" s="17"/>
      <c r="D134" s="18">
        <v>3</v>
      </c>
      <c r="E134" s="17">
        <v>3</v>
      </c>
      <c r="F134" s="17">
        <v>4</v>
      </c>
      <c r="G134" s="17">
        <v>4</v>
      </c>
      <c r="H134" s="17">
        <v>3</v>
      </c>
      <c r="I134" s="17">
        <v>4</v>
      </c>
      <c r="J134" s="18">
        <v>3.7</v>
      </c>
      <c r="K134" s="19">
        <v>6.7</v>
      </c>
      <c r="L134" s="20" t="s">
        <v>2291</v>
      </c>
      <c r="M134" s="1"/>
      <c r="N134" t="s">
        <v>2291</v>
      </c>
      <c r="O134">
        <v>0</v>
      </c>
      <c r="P134" s="20" t="s">
        <v>2291</v>
      </c>
    </row>
    <row r="135" spans="1:16" x14ac:dyDescent="0.25">
      <c r="A135" s="17" t="s">
        <v>151</v>
      </c>
      <c r="B135" s="17" t="s">
        <v>2279</v>
      </c>
      <c r="C135" s="17"/>
      <c r="D135" s="18">
        <v>1</v>
      </c>
      <c r="E135" s="17">
        <v>2</v>
      </c>
      <c r="F135" s="17">
        <v>2</v>
      </c>
      <c r="G135" s="17">
        <v>1</v>
      </c>
      <c r="H135" s="17">
        <v>4</v>
      </c>
      <c r="I135" s="17">
        <v>1</v>
      </c>
      <c r="J135" s="18">
        <v>2</v>
      </c>
      <c r="K135" s="19">
        <v>3</v>
      </c>
      <c r="L135" s="20" t="s">
        <v>2280</v>
      </c>
      <c r="M135" s="1"/>
      <c r="N135" t="s">
        <v>2280</v>
      </c>
      <c r="O135">
        <v>0</v>
      </c>
      <c r="P135" s="20" t="s">
        <v>2280</v>
      </c>
    </row>
    <row r="136" spans="1:16" x14ac:dyDescent="0.25">
      <c r="A136" s="17" t="s">
        <v>152</v>
      </c>
      <c r="B136" s="17" t="s">
        <v>2279</v>
      </c>
      <c r="C136" s="17"/>
      <c r="D136" s="18">
        <v>2</v>
      </c>
      <c r="E136" s="17">
        <v>1</v>
      </c>
      <c r="F136" s="17">
        <v>2</v>
      </c>
      <c r="G136" s="17">
        <v>3</v>
      </c>
      <c r="H136" s="17">
        <v>3</v>
      </c>
      <c r="I136" s="17">
        <v>2</v>
      </c>
      <c r="J136" s="18">
        <v>2.2999999999999998</v>
      </c>
      <c r="K136" s="19">
        <v>4.3</v>
      </c>
      <c r="L136" s="20" t="s">
        <v>2289</v>
      </c>
      <c r="M136" s="1"/>
      <c r="N136" t="s">
        <v>2289</v>
      </c>
      <c r="O136">
        <v>0</v>
      </c>
      <c r="P136" s="20" t="s">
        <v>2289</v>
      </c>
    </row>
    <row r="137" spans="1:16" x14ac:dyDescent="0.25">
      <c r="A137" s="17" t="s">
        <v>153</v>
      </c>
      <c r="B137" s="17" t="s">
        <v>2279</v>
      </c>
      <c r="C137" s="17"/>
      <c r="D137" s="18">
        <v>3</v>
      </c>
      <c r="E137" s="17">
        <v>4</v>
      </c>
      <c r="F137" s="17">
        <v>4</v>
      </c>
      <c r="G137" s="17">
        <v>4</v>
      </c>
      <c r="H137" s="17">
        <v>4</v>
      </c>
      <c r="I137" s="17">
        <v>4</v>
      </c>
      <c r="J137" s="18">
        <v>4</v>
      </c>
      <c r="K137" s="19">
        <v>7</v>
      </c>
      <c r="L137" s="20" t="s">
        <v>2291</v>
      </c>
      <c r="M137" s="1"/>
      <c r="N137" t="s">
        <v>2291</v>
      </c>
      <c r="O137">
        <v>0</v>
      </c>
      <c r="P137" s="20" t="s">
        <v>2291</v>
      </c>
    </row>
    <row r="138" spans="1:16" x14ac:dyDescent="0.25">
      <c r="A138" s="17" t="s">
        <v>154</v>
      </c>
      <c r="B138" s="17" t="s">
        <v>2285</v>
      </c>
      <c r="C138" s="17"/>
      <c r="D138" s="18">
        <v>1</v>
      </c>
      <c r="E138" s="17">
        <v>1</v>
      </c>
      <c r="F138" s="17">
        <v>1</v>
      </c>
      <c r="G138" s="17">
        <v>1</v>
      </c>
      <c r="H138" s="17">
        <v>1</v>
      </c>
      <c r="I138" s="17">
        <v>1</v>
      </c>
      <c r="J138" s="18">
        <v>1</v>
      </c>
      <c r="K138" s="19">
        <v>2</v>
      </c>
      <c r="L138" s="20" t="s">
        <v>2280</v>
      </c>
      <c r="M138" s="1"/>
      <c r="N138" t="s">
        <v>2280</v>
      </c>
      <c r="O138">
        <v>0</v>
      </c>
      <c r="P138" s="20" t="s">
        <v>2280</v>
      </c>
    </row>
    <row r="139" spans="1:16" x14ac:dyDescent="0.25">
      <c r="A139" s="17" t="s">
        <v>155</v>
      </c>
      <c r="B139" s="17" t="s">
        <v>2279</v>
      </c>
      <c r="C139" s="17"/>
      <c r="D139" s="18">
        <v>2</v>
      </c>
      <c r="E139" s="17">
        <v>1</v>
      </c>
      <c r="F139" s="17">
        <v>3</v>
      </c>
      <c r="G139" s="17">
        <v>1</v>
      </c>
      <c r="H139" s="17">
        <v>4</v>
      </c>
      <c r="I139" s="17">
        <v>2</v>
      </c>
      <c r="J139" s="18">
        <v>2.4</v>
      </c>
      <c r="K139" s="19">
        <v>4.4000000000000004</v>
      </c>
      <c r="L139" s="20" t="s">
        <v>2289</v>
      </c>
      <c r="M139" s="1"/>
      <c r="N139" t="s">
        <v>2289</v>
      </c>
      <c r="O139">
        <v>0</v>
      </c>
      <c r="P139" s="20" t="s">
        <v>2289</v>
      </c>
    </row>
    <row r="140" spans="1:16" x14ac:dyDescent="0.25">
      <c r="A140" s="17" t="s">
        <v>156</v>
      </c>
      <c r="B140" s="17" t="s">
        <v>2279</v>
      </c>
      <c r="C140" s="17"/>
      <c r="D140" s="18">
        <v>3</v>
      </c>
      <c r="E140" s="17">
        <v>4</v>
      </c>
      <c r="F140" s="17">
        <v>4</v>
      </c>
      <c r="G140" s="17">
        <v>2</v>
      </c>
      <c r="H140" s="17">
        <v>4</v>
      </c>
      <c r="I140" s="17">
        <v>3</v>
      </c>
      <c r="J140" s="18">
        <v>3.4</v>
      </c>
      <c r="K140" s="19">
        <v>6.4</v>
      </c>
      <c r="L140" s="20" t="s">
        <v>2291</v>
      </c>
      <c r="M140" s="1"/>
      <c r="N140" t="s">
        <v>2291</v>
      </c>
      <c r="O140">
        <v>0</v>
      </c>
      <c r="P140" s="20" t="s">
        <v>2291</v>
      </c>
    </row>
    <row r="141" spans="1:16" x14ac:dyDescent="0.25">
      <c r="A141" s="17" t="s">
        <v>157</v>
      </c>
      <c r="B141" s="17" t="s">
        <v>2279</v>
      </c>
      <c r="C141" s="17"/>
      <c r="D141" s="18">
        <v>2</v>
      </c>
      <c r="E141" s="17">
        <v>2</v>
      </c>
      <c r="F141" s="17">
        <v>4</v>
      </c>
      <c r="G141" s="17">
        <v>2</v>
      </c>
      <c r="H141" s="17">
        <v>2</v>
      </c>
      <c r="I141" s="17">
        <v>3</v>
      </c>
      <c r="J141" s="18">
        <v>2.8</v>
      </c>
      <c r="K141" s="19">
        <v>4.8</v>
      </c>
      <c r="L141" s="20" t="s">
        <v>2289</v>
      </c>
      <c r="M141" s="1"/>
      <c r="N141" t="s">
        <v>2289</v>
      </c>
      <c r="O141">
        <v>0</v>
      </c>
      <c r="P141" s="20" t="s">
        <v>2289</v>
      </c>
    </row>
    <row r="142" spans="1:16" x14ac:dyDescent="0.25">
      <c r="A142" s="17" t="s">
        <v>158</v>
      </c>
      <c r="B142" s="17" t="s">
        <v>2279</v>
      </c>
      <c r="C142" s="17"/>
      <c r="D142" s="18">
        <v>3</v>
      </c>
      <c r="E142" s="17">
        <v>4</v>
      </c>
      <c r="F142" s="17">
        <v>4</v>
      </c>
      <c r="G142" s="17">
        <v>3</v>
      </c>
      <c r="H142" s="17">
        <v>4</v>
      </c>
      <c r="I142" s="17">
        <v>4</v>
      </c>
      <c r="J142" s="18">
        <v>3.8</v>
      </c>
      <c r="K142" s="19">
        <v>6.8</v>
      </c>
      <c r="L142" s="20" t="s">
        <v>2291</v>
      </c>
      <c r="M142" s="1"/>
      <c r="N142" t="s">
        <v>2291</v>
      </c>
      <c r="O142">
        <v>0</v>
      </c>
      <c r="P142" s="20" t="s">
        <v>2291</v>
      </c>
    </row>
    <row r="143" spans="1:16" x14ac:dyDescent="0.25">
      <c r="A143" s="17" t="s">
        <v>159</v>
      </c>
      <c r="B143" s="17" t="s">
        <v>2285</v>
      </c>
      <c r="C143" s="17"/>
      <c r="D143" s="18">
        <v>1</v>
      </c>
      <c r="E143" s="17">
        <v>1</v>
      </c>
      <c r="F143" s="17">
        <v>4</v>
      </c>
      <c r="G143" s="17">
        <v>1</v>
      </c>
      <c r="H143" s="17">
        <v>3</v>
      </c>
      <c r="I143" s="17">
        <v>2</v>
      </c>
      <c r="J143" s="18">
        <v>2.5</v>
      </c>
      <c r="K143" s="19">
        <v>3.5</v>
      </c>
      <c r="L143" s="20" t="s">
        <v>2280</v>
      </c>
      <c r="M143" s="1"/>
      <c r="N143" t="s">
        <v>2280</v>
      </c>
      <c r="O143">
        <v>0</v>
      </c>
      <c r="P143" s="20" t="s">
        <v>2280</v>
      </c>
    </row>
    <row r="144" spans="1:16" x14ac:dyDescent="0.25">
      <c r="A144" s="17" t="s">
        <v>160</v>
      </c>
      <c r="B144" s="17" t="s">
        <v>2279</v>
      </c>
      <c r="C144" s="17"/>
      <c r="D144" s="18">
        <v>3</v>
      </c>
      <c r="E144" s="17">
        <v>2</v>
      </c>
      <c r="F144" s="17">
        <v>4</v>
      </c>
      <c r="G144" s="17">
        <v>4</v>
      </c>
      <c r="H144" s="17">
        <v>4</v>
      </c>
      <c r="I144" s="17">
        <v>4</v>
      </c>
      <c r="J144" s="18">
        <v>3.8</v>
      </c>
      <c r="K144" s="19">
        <v>6.8</v>
      </c>
      <c r="L144" s="20" t="s">
        <v>2291</v>
      </c>
      <c r="M144" s="1"/>
      <c r="N144" t="s">
        <v>2291</v>
      </c>
      <c r="O144">
        <v>0</v>
      </c>
      <c r="P144" s="20" t="s">
        <v>2291</v>
      </c>
    </row>
    <row r="145" spans="1:16" x14ac:dyDescent="0.25">
      <c r="A145" s="17" t="s">
        <v>161</v>
      </c>
      <c r="B145" s="17" t="s">
        <v>2281</v>
      </c>
      <c r="C145" s="17"/>
      <c r="D145" s="18">
        <v>3</v>
      </c>
      <c r="E145" s="17">
        <v>2</v>
      </c>
      <c r="F145" s="17">
        <v>2</v>
      </c>
      <c r="G145" s="17">
        <v>2</v>
      </c>
      <c r="H145" s="17">
        <v>2</v>
      </c>
      <c r="I145" s="17">
        <v>4</v>
      </c>
      <c r="J145" s="18">
        <v>2.4</v>
      </c>
      <c r="K145" s="19">
        <v>5.4</v>
      </c>
      <c r="L145" s="20" t="s">
        <v>2289</v>
      </c>
      <c r="M145" s="1"/>
      <c r="N145" t="s">
        <v>2289</v>
      </c>
      <c r="O145">
        <v>0</v>
      </c>
      <c r="P145" s="20" t="s">
        <v>2289</v>
      </c>
    </row>
    <row r="146" spans="1:16" x14ac:dyDescent="0.25">
      <c r="A146" s="17" t="s">
        <v>162</v>
      </c>
      <c r="B146" s="17" t="s">
        <v>2285</v>
      </c>
      <c r="C146" s="17"/>
      <c r="D146" s="18">
        <v>1</v>
      </c>
      <c r="E146" s="17">
        <v>1</v>
      </c>
      <c r="F146" s="17">
        <v>3</v>
      </c>
      <c r="G146" s="17">
        <v>1</v>
      </c>
      <c r="H146" s="17">
        <v>2</v>
      </c>
      <c r="I146" s="17">
        <v>1</v>
      </c>
      <c r="J146" s="18">
        <v>1.8</v>
      </c>
      <c r="K146" s="19">
        <v>2.8</v>
      </c>
      <c r="L146" s="20" t="s">
        <v>2280</v>
      </c>
      <c r="M146" s="1"/>
      <c r="N146" t="s">
        <v>2280</v>
      </c>
      <c r="O146">
        <v>0</v>
      </c>
      <c r="P146" s="20" t="s">
        <v>2280</v>
      </c>
    </row>
    <row r="147" spans="1:16" x14ac:dyDescent="0.25">
      <c r="A147" s="17" t="s">
        <v>163</v>
      </c>
      <c r="B147" s="17" t="s">
        <v>2285</v>
      </c>
      <c r="C147" s="17"/>
      <c r="D147" s="18">
        <v>1</v>
      </c>
      <c r="E147" s="17">
        <v>1</v>
      </c>
      <c r="F147" s="17">
        <v>4</v>
      </c>
      <c r="G147" s="17">
        <v>3</v>
      </c>
      <c r="H147" s="17">
        <v>4</v>
      </c>
      <c r="I147" s="17">
        <v>1</v>
      </c>
      <c r="J147" s="18">
        <v>2.9</v>
      </c>
      <c r="K147" s="19">
        <v>3.9</v>
      </c>
      <c r="L147" s="20" t="s">
        <v>2289</v>
      </c>
      <c r="M147" s="1"/>
      <c r="N147" t="s">
        <v>2289</v>
      </c>
      <c r="O147">
        <v>1</v>
      </c>
      <c r="P147" s="20" t="s">
        <v>2280</v>
      </c>
    </row>
    <row r="148" spans="1:16" x14ac:dyDescent="0.25">
      <c r="A148" s="17" t="s">
        <v>164</v>
      </c>
      <c r="B148" s="17" t="s">
        <v>2285</v>
      </c>
      <c r="C148" s="17"/>
      <c r="D148" s="18">
        <v>1</v>
      </c>
      <c r="E148" s="17">
        <v>1</v>
      </c>
      <c r="F148" s="17">
        <v>1</v>
      </c>
      <c r="G148" s="17">
        <v>1</v>
      </c>
      <c r="H148" s="17">
        <v>2</v>
      </c>
      <c r="I148" s="17">
        <v>1</v>
      </c>
      <c r="J148" s="18">
        <v>1.2</v>
      </c>
      <c r="K148" s="19">
        <v>2.2000000000000002</v>
      </c>
      <c r="L148" s="20" t="s">
        <v>2280</v>
      </c>
      <c r="M148" s="1"/>
      <c r="N148" t="s">
        <v>2280</v>
      </c>
      <c r="O148">
        <v>0</v>
      </c>
      <c r="P148" s="20" t="s">
        <v>2280</v>
      </c>
    </row>
    <row r="149" spans="1:16" x14ac:dyDescent="0.25">
      <c r="A149" s="17" t="s">
        <v>165</v>
      </c>
      <c r="B149" s="17" t="s">
        <v>2285</v>
      </c>
      <c r="C149" s="17"/>
      <c r="D149" s="18">
        <v>2</v>
      </c>
      <c r="E149" s="17">
        <v>1</v>
      </c>
      <c r="F149" s="17">
        <v>4</v>
      </c>
      <c r="G149" s="17">
        <v>1</v>
      </c>
      <c r="H149" s="17">
        <v>2</v>
      </c>
      <c r="I149" s="17">
        <v>1</v>
      </c>
      <c r="J149" s="18">
        <v>2.1</v>
      </c>
      <c r="K149" s="19">
        <v>4.0999999999999996</v>
      </c>
      <c r="L149" s="20" t="s">
        <v>2289</v>
      </c>
      <c r="M149" s="1"/>
      <c r="N149" t="s">
        <v>2289</v>
      </c>
      <c r="O149">
        <v>0</v>
      </c>
      <c r="P149" s="20" t="s">
        <v>2289</v>
      </c>
    </row>
    <row r="150" spans="1:16" x14ac:dyDescent="0.25">
      <c r="A150" s="17" t="s">
        <v>166</v>
      </c>
      <c r="B150" s="17" t="s">
        <v>2285</v>
      </c>
      <c r="C150" s="17"/>
      <c r="D150" s="18">
        <v>1</v>
      </c>
      <c r="E150" s="17">
        <v>1</v>
      </c>
      <c r="F150" s="17">
        <v>3</v>
      </c>
      <c r="G150" s="17">
        <v>4</v>
      </c>
      <c r="H150" s="17">
        <v>2</v>
      </c>
      <c r="I150" s="17">
        <v>1</v>
      </c>
      <c r="J150" s="18">
        <v>2.4</v>
      </c>
      <c r="K150" s="19">
        <v>3.4</v>
      </c>
      <c r="L150" s="20" t="s">
        <v>2280</v>
      </c>
      <c r="M150" s="1"/>
      <c r="N150" t="s">
        <v>2280</v>
      </c>
      <c r="O150">
        <v>0</v>
      </c>
      <c r="P150" s="20" t="s">
        <v>2280</v>
      </c>
    </row>
    <row r="151" spans="1:16" x14ac:dyDescent="0.25">
      <c r="A151" s="17" t="s">
        <v>167</v>
      </c>
      <c r="B151" s="17" t="s">
        <v>2285</v>
      </c>
      <c r="C151" s="17"/>
      <c r="D151" s="18">
        <v>1</v>
      </c>
      <c r="E151" s="17">
        <v>1</v>
      </c>
      <c r="F151" s="17">
        <v>3</v>
      </c>
      <c r="G151" s="17">
        <v>3</v>
      </c>
      <c r="H151" s="17">
        <v>2</v>
      </c>
      <c r="I151" s="17">
        <v>1</v>
      </c>
      <c r="J151" s="18">
        <v>2.2000000000000002</v>
      </c>
      <c r="K151" s="19">
        <v>3.2</v>
      </c>
      <c r="L151" s="20" t="s">
        <v>2280</v>
      </c>
      <c r="M151" s="1"/>
      <c r="N151" t="s">
        <v>2280</v>
      </c>
      <c r="O151">
        <v>0</v>
      </c>
      <c r="P151" s="20" t="s">
        <v>2280</v>
      </c>
    </row>
    <row r="152" spans="1:16" x14ac:dyDescent="0.25">
      <c r="A152" s="17" t="s">
        <v>168</v>
      </c>
      <c r="B152" s="17" t="s">
        <v>2285</v>
      </c>
      <c r="C152" s="17"/>
      <c r="D152" s="18">
        <v>1</v>
      </c>
      <c r="E152" s="17">
        <v>1</v>
      </c>
      <c r="F152" s="17">
        <v>3</v>
      </c>
      <c r="G152" s="17">
        <v>1</v>
      </c>
      <c r="H152" s="17">
        <v>2</v>
      </c>
      <c r="I152" s="17">
        <v>1</v>
      </c>
      <c r="J152" s="18">
        <v>1.8</v>
      </c>
      <c r="K152" s="19">
        <v>2.8</v>
      </c>
      <c r="L152" s="20" t="s">
        <v>2280</v>
      </c>
      <c r="M152" s="1"/>
      <c r="N152" t="s">
        <v>2280</v>
      </c>
      <c r="O152">
        <v>0</v>
      </c>
      <c r="P152" s="20" t="s">
        <v>2280</v>
      </c>
    </row>
    <row r="153" spans="1:16" x14ac:dyDescent="0.25">
      <c r="A153" s="17" t="s">
        <v>169</v>
      </c>
      <c r="B153" s="17" t="s">
        <v>2285</v>
      </c>
      <c r="C153" s="17"/>
      <c r="D153" s="18">
        <v>2</v>
      </c>
      <c r="E153" s="17">
        <v>1</v>
      </c>
      <c r="F153" s="17">
        <v>4</v>
      </c>
      <c r="G153" s="17">
        <v>3</v>
      </c>
      <c r="H153" s="17">
        <v>4</v>
      </c>
      <c r="I153" s="17">
        <v>2</v>
      </c>
      <c r="J153" s="18">
        <v>3.1</v>
      </c>
      <c r="K153" s="19">
        <v>5.0999999999999996</v>
      </c>
      <c r="L153" s="20" t="s">
        <v>2289</v>
      </c>
      <c r="M153" s="1"/>
      <c r="N153" t="s">
        <v>2289</v>
      </c>
      <c r="O153">
        <v>0</v>
      </c>
      <c r="P153" s="20" t="s">
        <v>2289</v>
      </c>
    </row>
    <row r="154" spans="1:16" x14ac:dyDescent="0.25">
      <c r="A154" s="17" t="s">
        <v>170</v>
      </c>
      <c r="B154" s="17" t="s">
        <v>2279</v>
      </c>
      <c r="C154" s="17"/>
      <c r="D154" s="18">
        <v>1</v>
      </c>
      <c r="E154" s="17">
        <v>1</v>
      </c>
      <c r="F154" s="17">
        <v>1</v>
      </c>
      <c r="G154" s="17">
        <v>1</v>
      </c>
      <c r="H154" s="17">
        <v>1</v>
      </c>
      <c r="I154" s="17">
        <v>1</v>
      </c>
      <c r="J154" s="18">
        <v>1</v>
      </c>
      <c r="K154" s="19">
        <v>2</v>
      </c>
      <c r="L154" s="20" t="s">
        <v>2280</v>
      </c>
      <c r="M154" s="1"/>
      <c r="N154" t="s">
        <v>2280</v>
      </c>
      <c r="O154">
        <v>0</v>
      </c>
      <c r="P154" s="20" t="s">
        <v>2280</v>
      </c>
    </row>
    <row r="155" spans="1:16" x14ac:dyDescent="0.25">
      <c r="A155" s="17" t="s">
        <v>171</v>
      </c>
      <c r="B155" s="17" t="s">
        <v>2279</v>
      </c>
      <c r="C155" s="17"/>
      <c r="D155" s="18">
        <v>1</v>
      </c>
      <c r="E155" s="17">
        <v>1</v>
      </c>
      <c r="F155" s="17">
        <v>3</v>
      </c>
      <c r="G155" s="17">
        <v>1</v>
      </c>
      <c r="H155" s="17">
        <v>2</v>
      </c>
      <c r="I155" s="17">
        <v>3</v>
      </c>
      <c r="J155" s="18">
        <v>2.2000000000000002</v>
      </c>
      <c r="K155" s="19">
        <v>3.2</v>
      </c>
      <c r="L155" s="20" t="s">
        <v>2280</v>
      </c>
      <c r="M155" s="1"/>
      <c r="N155" t="s">
        <v>2280</v>
      </c>
      <c r="O155">
        <v>0</v>
      </c>
      <c r="P155" s="20" t="s">
        <v>2280</v>
      </c>
    </row>
    <row r="156" spans="1:16" x14ac:dyDescent="0.25">
      <c r="A156" s="17" t="s">
        <v>172</v>
      </c>
      <c r="B156" s="17" t="s">
        <v>2281</v>
      </c>
      <c r="C156" s="17"/>
      <c r="D156" s="18">
        <v>4</v>
      </c>
      <c r="E156" s="17">
        <v>4</v>
      </c>
      <c r="F156" s="17">
        <v>4</v>
      </c>
      <c r="G156" s="17">
        <v>4</v>
      </c>
      <c r="H156" s="17">
        <v>4</v>
      </c>
      <c r="I156" s="17">
        <v>4</v>
      </c>
      <c r="J156" s="18">
        <v>4</v>
      </c>
      <c r="K156" s="19">
        <v>8</v>
      </c>
      <c r="L156" s="20" t="s">
        <v>2290</v>
      </c>
      <c r="M156" s="1" t="s">
        <v>2277</v>
      </c>
      <c r="N156" t="s">
        <v>2290</v>
      </c>
      <c r="O156">
        <v>0</v>
      </c>
      <c r="P156" s="20" t="s">
        <v>2290</v>
      </c>
    </row>
    <row r="157" spans="1:16" x14ac:dyDescent="0.25">
      <c r="A157" s="17" t="s">
        <v>173</v>
      </c>
      <c r="B157" s="17" t="s">
        <v>2279</v>
      </c>
      <c r="C157" s="17"/>
      <c r="D157" s="18">
        <v>2</v>
      </c>
      <c r="E157" s="17">
        <v>1</v>
      </c>
      <c r="F157" s="17">
        <v>2</v>
      </c>
      <c r="G157" s="17">
        <v>1</v>
      </c>
      <c r="H157" s="17">
        <v>2</v>
      </c>
      <c r="I157" s="17">
        <v>2</v>
      </c>
      <c r="J157" s="18">
        <v>1.7</v>
      </c>
      <c r="K157" s="19">
        <v>3.7</v>
      </c>
      <c r="L157" s="20" t="s">
        <v>2280</v>
      </c>
      <c r="M157" s="1"/>
      <c r="N157" t="s">
        <v>2280</v>
      </c>
      <c r="O157">
        <v>0</v>
      </c>
      <c r="P157" s="20" t="s">
        <v>2280</v>
      </c>
    </row>
    <row r="158" spans="1:16" x14ac:dyDescent="0.25">
      <c r="A158" s="17" t="s">
        <v>174</v>
      </c>
      <c r="B158" s="17" t="s">
        <v>2279</v>
      </c>
      <c r="C158" s="17"/>
      <c r="D158" s="18">
        <v>2</v>
      </c>
      <c r="E158" s="17">
        <v>1</v>
      </c>
      <c r="F158" s="17">
        <v>3</v>
      </c>
      <c r="G158" s="17">
        <v>1</v>
      </c>
      <c r="H158" s="17">
        <v>1</v>
      </c>
      <c r="I158" s="17">
        <v>2</v>
      </c>
      <c r="J158" s="18">
        <v>1.8</v>
      </c>
      <c r="K158" s="19">
        <v>3.8</v>
      </c>
      <c r="L158" s="20" t="s">
        <v>2280</v>
      </c>
      <c r="M158" s="1"/>
      <c r="N158" t="s">
        <v>2280</v>
      </c>
      <c r="O158">
        <v>0</v>
      </c>
      <c r="P158" s="20" t="s">
        <v>2280</v>
      </c>
    </row>
    <row r="159" spans="1:16" x14ac:dyDescent="0.25">
      <c r="A159" s="17" t="s">
        <v>175</v>
      </c>
      <c r="B159" s="17" t="s">
        <v>2279</v>
      </c>
      <c r="C159" s="17"/>
      <c r="D159" s="18">
        <v>2</v>
      </c>
      <c r="E159" s="17">
        <v>2</v>
      </c>
      <c r="F159" s="17">
        <v>3</v>
      </c>
      <c r="G159" s="17">
        <v>1</v>
      </c>
      <c r="H159" s="17">
        <v>4</v>
      </c>
      <c r="I159" s="17">
        <v>2</v>
      </c>
      <c r="J159" s="18">
        <v>2.5</v>
      </c>
      <c r="K159" s="19">
        <v>4.5</v>
      </c>
      <c r="L159" s="20" t="s">
        <v>2289</v>
      </c>
      <c r="M159" s="1"/>
      <c r="N159" t="s">
        <v>2289</v>
      </c>
      <c r="O159">
        <v>0</v>
      </c>
      <c r="P159" s="20" t="s">
        <v>2289</v>
      </c>
    </row>
    <row r="160" spans="1:16" x14ac:dyDescent="0.25">
      <c r="A160" s="17" t="s">
        <v>176</v>
      </c>
      <c r="B160" s="17" t="s">
        <v>2281</v>
      </c>
      <c r="C160" s="17"/>
      <c r="D160" s="18">
        <v>2</v>
      </c>
      <c r="E160" s="17">
        <v>1</v>
      </c>
      <c r="F160" s="17">
        <v>3</v>
      </c>
      <c r="G160" s="17">
        <v>4</v>
      </c>
      <c r="H160" s="17">
        <v>3</v>
      </c>
      <c r="I160" s="17">
        <v>4</v>
      </c>
      <c r="J160" s="18">
        <v>3.2</v>
      </c>
      <c r="K160" s="19">
        <v>5.2</v>
      </c>
      <c r="L160" s="20" t="s">
        <v>2289</v>
      </c>
      <c r="M160" s="1"/>
      <c r="N160" t="s">
        <v>2289</v>
      </c>
      <c r="O160">
        <v>0</v>
      </c>
      <c r="P160" s="20" t="s">
        <v>2289</v>
      </c>
    </row>
    <row r="161" spans="1:16" x14ac:dyDescent="0.25">
      <c r="A161" s="17" t="s">
        <v>177</v>
      </c>
      <c r="B161" s="17" t="s">
        <v>2281</v>
      </c>
      <c r="C161" s="17"/>
      <c r="D161" s="18">
        <v>4</v>
      </c>
      <c r="E161" s="17">
        <v>2</v>
      </c>
      <c r="F161" s="17">
        <v>4</v>
      </c>
      <c r="G161" s="17">
        <v>3</v>
      </c>
      <c r="H161" s="17">
        <v>2</v>
      </c>
      <c r="I161" s="17">
        <v>4</v>
      </c>
      <c r="J161" s="18">
        <v>3.2</v>
      </c>
      <c r="K161" s="19">
        <v>7.2</v>
      </c>
      <c r="L161" s="20" t="s">
        <v>2290</v>
      </c>
      <c r="M161" s="1" t="s">
        <v>2277</v>
      </c>
      <c r="N161" t="s">
        <v>2290</v>
      </c>
      <c r="O161">
        <v>0</v>
      </c>
      <c r="P161" s="20" t="s">
        <v>2290</v>
      </c>
    </row>
    <row r="162" spans="1:16" x14ac:dyDescent="0.25">
      <c r="A162" s="17" t="s">
        <v>178</v>
      </c>
      <c r="B162" s="17" t="s">
        <v>2279</v>
      </c>
      <c r="C162" s="17"/>
      <c r="D162" s="18">
        <v>1</v>
      </c>
      <c r="E162" s="17">
        <v>1</v>
      </c>
      <c r="F162" s="17">
        <v>1</v>
      </c>
      <c r="G162" s="17">
        <v>1</v>
      </c>
      <c r="H162" s="17">
        <v>2</v>
      </c>
      <c r="I162" s="17">
        <v>2</v>
      </c>
      <c r="J162" s="18">
        <v>1.4</v>
      </c>
      <c r="K162" s="19">
        <v>2.4</v>
      </c>
      <c r="L162" s="20" t="s">
        <v>2280</v>
      </c>
      <c r="M162" s="1"/>
      <c r="N162" t="s">
        <v>2280</v>
      </c>
      <c r="O162">
        <v>0</v>
      </c>
      <c r="P162" s="20" t="s">
        <v>2280</v>
      </c>
    </row>
    <row r="163" spans="1:16" x14ac:dyDescent="0.25">
      <c r="A163" s="17" t="s">
        <v>179</v>
      </c>
      <c r="B163" s="17" t="s">
        <v>2283</v>
      </c>
      <c r="C163" s="17"/>
      <c r="D163" s="18">
        <v>2</v>
      </c>
      <c r="E163" s="17">
        <v>3</v>
      </c>
      <c r="F163" s="17">
        <v>3</v>
      </c>
      <c r="G163" s="17">
        <v>4</v>
      </c>
      <c r="H163" s="17">
        <v>2</v>
      </c>
      <c r="I163" s="17">
        <v>4</v>
      </c>
      <c r="J163" s="18">
        <v>3.2</v>
      </c>
      <c r="K163" s="19">
        <v>5.2</v>
      </c>
      <c r="L163" s="20" t="s">
        <v>2289</v>
      </c>
      <c r="M163" s="1"/>
      <c r="N163" t="s">
        <v>2289</v>
      </c>
      <c r="O163">
        <v>0</v>
      </c>
      <c r="P163" s="20" t="s">
        <v>2289</v>
      </c>
    </row>
    <row r="164" spans="1:16" x14ac:dyDescent="0.25">
      <c r="A164" s="17" t="s">
        <v>180</v>
      </c>
      <c r="B164" s="17" t="s">
        <v>2279</v>
      </c>
      <c r="C164" s="17"/>
      <c r="D164" s="18">
        <v>1</v>
      </c>
      <c r="E164" s="17">
        <v>1</v>
      </c>
      <c r="F164" s="17">
        <v>4</v>
      </c>
      <c r="G164" s="17">
        <v>1</v>
      </c>
      <c r="H164" s="17">
        <v>3</v>
      </c>
      <c r="I164" s="17">
        <v>2</v>
      </c>
      <c r="J164" s="18">
        <v>2.5</v>
      </c>
      <c r="K164" s="19">
        <v>3.5</v>
      </c>
      <c r="L164" s="20" t="s">
        <v>2280</v>
      </c>
      <c r="M164" s="1"/>
      <c r="N164" t="s">
        <v>2280</v>
      </c>
      <c r="O164">
        <v>0</v>
      </c>
      <c r="P164" s="20" t="s">
        <v>2280</v>
      </c>
    </row>
    <row r="165" spans="1:16" x14ac:dyDescent="0.25">
      <c r="A165" s="17" t="s">
        <v>181</v>
      </c>
      <c r="B165" s="17" t="s">
        <v>2281</v>
      </c>
      <c r="C165" s="17"/>
      <c r="D165" s="18">
        <v>1</v>
      </c>
      <c r="E165" s="17">
        <v>1</v>
      </c>
      <c r="F165" s="17">
        <v>1</v>
      </c>
      <c r="G165" s="17">
        <v>4</v>
      </c>
      <c r="H165" s="17">
        <v>2</v>
      </c>
      <c r="I165" s="17">
        <v>1</v>
      </c>
      <c r="J165" s="18">
        <v>1.8</v>
      </c>
      <c r="K165" s="19">
        <v>2.8</v>
      </c>
      <c r="L165" s="20" t="s">
        <v>2280</v>
      </c>
      <c r="M165" s="1"/>
      <c r="N165" t="s">
        <v>2280</v>
      </c>
      <c r="O165">
        <v>0</v>
      </c>
      <c r="P165" s="20" t="s">
        <v>2280</v>
      </c>
    </row>
    <row r="166" spans="1:16" x14ac:dyDescent="0.25">
      <c r="A166" s="17" t="s">
        <v>182</v>
      </c>
      <c r="B166" s="17" t="s">
        <v>2279</v>
      </c>
      <c r="C166" s="17"/>
      <c r="D166" s="18">
        <v>1</v>
      </c>
      <c r="E166" s="17">
        <v>1</v>
      </c>
      <c r="F166" s="17">
        <v>1</v>
      </c>
      <c r="G166" s="17">
        <v>1</v>
      </c>
      <c r="H166" s="17">
        <v>1</v>
      </c>
      <c r="I166" s="17">
        <v>1</v>
      </c>
      <c r="J166" s="18">
        <v>1</v>
      </c>
      <c r="K166" s="19">
        <v>2</v>
      </c>
      <c r="L166" s="20" t="s">
        <v>2280</v>
      </c>
      <c r="M166" s="1"/>
      <c r="N166" t="s">
        <v>2280</v>
      </c>
      <c r="O166">
        <v>0</v>
      </c>
      <c r="P166" s="20" t="s">
        <v>2280</v>
      </c>
    </row>
    <row r="167" spans="1:16" x14ac:dyDescent="0.25">
      <c r="A167" s="17" t="s">
        <v>183</v>
      </c>
      <c r="B167" s="17" t="s">
        <v>2283</v>
      </c>
      <c r="C167" s="17" t="s">
        <v>2282</v>
      </c>
      <c r="D167" s="18">
        <v>1</v>
      </c>
      <c r="E167" s="17">
        <v>1</v>
      </c>
      <c r="F167" s="17">
        <v>1</v>
      </c>
      <c r="G167" s="17">
        <v>1</v>
      </c>
      <c r="H167" s="17">
        <v>3</v>
      </c>
      <c r="I167" s="17">
        <v>1</v>
      </c>
      <c r="J167" s="18">
        <v>1.4</v>
      </c>
      <c r="K167" s="19">
        <v>2.4</v>
      </c>
      <c r="L167" s="20" t="s">
        <v>2280</v>
      </c>
      <c r="M167" s="1"/>
      <c r="N167" t="s">
        <v>2280</v>
      </c>
      <c r="O167">
        <v>0</v>
      </c>
      <c r="P167" s="20" t="s">
        <v>2280</v>
      </c>
    </row>
    <row r="168" spans="1:16" x14ac:dyDescent="0.25">
      <c r="A168" s="17" t="s">
        <v>184</v>
      </c>
      <c r="B168" s="17" t="s">
        <v>2283</v>
      </c>
      <c r="C168" s="17" t="s">
        <v>2282</v>
      </c>
      <c r="D168" s="18">
        <v>1</v>
      </c>
      <c r="E168" s="17">
        <v>1</v>
      </c>
      <c r="F168" s="17">
        <v>2</v>
      </c>
      <c r="G168" s="17">
        <v>4</v>
      </c>
      <c r="H168" s="17">
        <v>3</v>
      </c>
      <c r="I168" s="17">
        <v>1</v>
      </c>
      <c r="J168" s="18">
        <v>2.2999999999999998</v>
      </c>
      <c r="K168" s="19">
        <v>3.3</v>
      </c>
      <c r="L168" s="20" t="s">
        <v>2280</v>
      </c>
      <c r="M168" s="1"/>
      <c r="N168" t="s">
        <v>2280</v>
      </c>
      <c r="O168">
        <v>0</v>
      </c>
      <c r="P168" s="20" t="s">
        <v>2280</v>
      </c>
    </row>
    <row r="169" spans="1:16" x14ac:dyDescent="0.25">
      <c r="A169" s="17" t="s">
        <v>185</v>
      </c>
      <c r="B169" s="17" t="s">
        <v>2279</v>
      </c>
      <c r="C169" s="17"/>
      <c r="D169" s="18">
        <v>1</v>
      </c>
      <c r="E169" s="17">
        <v>1</v>
      </c>
      <c r="F169" s="17">
        <v>2</v>
      </c>
      <c r="G169" s="17">
        <v>3</v>
      </c>
      <c r="H169" s="17">
        <v>2</v>
      </c>
      <c r="I169" s="17">
        <v>2</v>
      </c>
      <c r="J169" s="18">
        <v>2.1</v>
      </c>
      <c r="K169" s="19">
        <v>3.1</v>
      </c>
      <c r="L169" s="20" t="s">
        <v>2280</v>
      </c>
      <c r="M169" s="1"/>
      <c r="N169" t="s">
        <v>2280</v>
      </c>
      <c r="O169">
        <v>0</v>
      </c>
      <c r="P169" s="20" t="s">
        <v>2280</v>
      </c>
    </row>
    <row r="170" spans="1:16" x14ac:dyDescent="0.25">
      <c r="A170" s="17" t="s">
        <v>186</v>
      </c>
      <c r="B170" s="17" t="s">
        <v>2281</v>
      </c>
      <c r="C170" s="17"/>
      <c r="D170" s="18">
        <v>2</v>
      </c>
      <c r="E170" s="17">
        <v>2</v>
      </c>
      <c r="F170" s="17">
        <v>3</v>
      </c>
      <c r="G170" s="17">
        <v>3</v>
      </c>
      <c r="H170" s="17">
        <v>2</v>
      </c>
      <c r="I170" s="17">
        <v>3</v>
      </c>
      <c r="J170" s="18">
        <v>2.7</v>
      </c>
      <c r="K170" s="19">
        <v>4.7</v>
      </c>
      <c r="L170" s="20" t="s">
        <v>2289</v>
      </c>
      <c r="M170" s="1"/>
      <c r="N170" t="s">
        <v>2289</v>
      </c>
      <c r="O170">
        <v>0</v>
      </c>
      <c r="P170" s="20" t="s">
        <v>2289</v>
      </c>
    </row>
    <row r="171" spans="1:16" x14ac:dyDescent="0.25">
      <c r="A171" s="17" t="s">
        <v>187</v>
      </c>
      <c r="B171" s="17" t="s">
        <v>2279</v>
      </c>
      <c r="C171" s="17"/>
      <c r="D171" s="18">
        <v>3</v>
      </c>
      <c r="E171" s="17">
        <v>1</v>
      </c>
      <c r="F171" s="17">
        <v>2</v>
      </c>
      <c r="G171" s="17">
        <v>1</v>
      </c>
      <c r="H171" s="17">
        <v>3</v>
      </c>
      <c r="I171" s="17">
        <v>3</v>
      </c>
      <c r="J171" s="18">
        <v>2.1</v>
      </c>
      <c r="K171" s="19">
        <v>5.0999999999999996</v>
      </c>
      <c r="L171" s="20" t="s">
        <v>2289</v>
      </c>
      <c r="M171" s="1"/>
      <c r="N171" t="s">
        <v>2289</v>
      </c>
      <c r="O171">
        <v>0</v>
      </c>
      <c r="P171" s="20" t="s">
        <v>2289</v>
      </c>
    </row>
    <row r="172" spans="1:16" x14ac:dyDescent="0.25">
      <c r="A172" s="17" t="s">
        <v>188</v>
      </c>
      <c r="B172" s="17" t="s">
        <v>2279</v>
      </c>
      <c r="C172" s="17"/>
      <c r="D172" s="18">
        <v>2</v>
      </c>
      <c r="E172" s="17">
        <v>1</v>
      </c>
      <c r="F172" s="17">
        <v>1</v>
      </c>
      <c r="G172" s="17">
        <v>1</v>
      </c>
      <c r="H172" s="17">
        <v>2</v>
      </c>
      <c r="I172" s="17">
        <v>3</v>
      </c>
      <c r="J172" s="18">
        <v>1.6</v>
      </c>
      <c r="K172" s="19">
        <v>3.6</v>
      </c>
      <c r="L172" s="20" t="s">
        <v>2280</v>
      </c>
      <c r="M172" s="1"/>
      <c r="N172" t="s">
        <v>2280</v>
      </c>
      <c r="O172">
        <v>0</v>
      </c>
      <c r="P172" s="20" t="s">
        <v>2280</v>
      </c>
    </row>
    <row r="173" spans="1:16" x14ac:dyDescent="0.25">
      <c r="A173" s="17" t="s">
        <v>189</v>
      </c>
      <c r="B173" s="17" t="s">
        <v>2279</v>
      </c>
      <c r="C173" s="17"/>
      <c r="D173" s="18">
        <v>1</v>
      </c>
      <c r="E173" s="17">
        <v>1</v>
      </c>
      <c r="F173" s="17">
        <v>2</v>
      </c>
      <c r="G173" s="17">
        <v>2</v>
      </c>
      <c r="H173" s="17">
        <v>2</v>
      </c>
      <c r="I173" s="17">
        <v>1</v>
      </c>
      <c r="J173" s="18">
        <v>1.7</v>
      </c>
      <c r="K173" s="19">
        <v>2.7</v>
      </c>
      <c r="L173" s="20" t="s">
        <v>2280</v>
      </c>
      <c r="M173" s="1"/>
      <c r="N173" t="s">
        <v>2280</v>
      </c>
      <c r="O173">
        <v>0</v>
      </c>
      <c r="P173" s="20" t="s">
        <v>2280</v>
      </c>
    </row>
    <row r="174" spans="1:16" x14ac:dyDescent="0.25">
      <c r="A174" s="17" t="s">
        <v>190</v>
      </c>
      <c r="B174" s="17" t="s">
        <v>2284</v>
      </c>
      <c r="C174" s="17" t="s">
        <v>2282</v>
      </c>
      <c r="D174" s="18">
        <v>1</v>
      </c>
      <c r="E174" s="17">
        <v>1</v>
      </c>
      <c r="F174" s="17">
        <v>2</v>
      </c>
      <c r="G174" s="17">
        <v>1</v>
      </c>
      <c r="H174" s="17">
        <v>4</v>
      </c>
      <c r="I174" s="17">
        <v>1</v>
      </c>
      <c r="J174" s="18">
        <v>1.9</v>
      </c>
      <c r="K174" s="19">
        <v>2.9</v>
      </c>
      <c r="L174" s="20" t="s">
        <v>2280</v>
      </c>
      <c r="M174" s="1"/>
      <c r="N174" t="s">
        <v>2280</v>
      </c>
      <c r="O174">
        <v>0</v>
      </c>
      <c r="P174" s="20" t="s">
        <v>2280</v>
      </c>
    </row>
    <row r="175" spans="1:16" x14ac:dyDescent="0.25">
      <c r="A175" s="17" t="s">
        <v>191</v>
      </c>
      <c r="B175" s="17" t="s">
        <v>2279</v>
      </c>
      <c r="C175" s="17"/>
      <c r="D175" s="18">
        <v>2</v>
      </c>
      <c r="E175" s="17">
        <v>1</v>
      </c>
      <c r="F175" s="17">
        <v>1</v>
      </c>
      <c r="G175" s="17">
        <v>4</v>
      </c>
      <c r="H175" s="17">
        <v>1</v>
      </c>
      <c r="I175" s="17">
        <v>3</v>
      </c>
      <c r="J175" s="18">
        <v>2</v>
      </c>
      <c r="K175" s="19">
        <v>4</v>
      </c>
      <c r="L175" s="20" t="s">
        <v>2280</v>
      </c>
      <c r="M175" s="1"/>
      <c r="N175" t="s">
        <v>2280</v>
      </c>
      <c r="O175">
        <v>1</v>
      </c>
      <c r="P175" s="20" t="s">
        <v>2289</v>
      </c>
    </row>
    <row r="176" spans="1:16" x14ac:dyDescent="0.25">
      <c r="A176" s="17" t="s">
        <v>192</v>
      </c>
      <c r="B176" s="17" t="s">
        <v>2279</v>
      </c>
      <c r="C176" s="17"/>
      <c r="D176" s="18">
        <v>2</v>
      </c>
      <c r="E176" s="17">
        <v>1</v>
      </c>
      <c r="F176" s="17">
        <v>2</v>
      </c>
      <c r="G176" s="17">
        <v>3</v>
      </c>
      <c r="H176" s="17">
        <v>2</v>
      </c>
      <c r="I176" s="17">
        <v>3</v>
      </c>
      <c r="J176" s="18">
        <v>2.2999999999999998</v>
      </c>
      <c r="K176" s="19">
        <v>4.3</v>
      </c>
      <c r="L176" s="20" t="s">
        <v>2289</v>
      </c>
      <c r="M176" s="1"/>
      <c r="N176" t="s">
        <v>2289</v>
      </c>
      <c r="O176">
        <v>0</v>
      </c>
      <c r="P176" s="20" t="s">
        <v>2289</v>
      </c>
    </row>
    <row r="177" spans="1:16" x14ac:dyDescent="0.25">
      <c r="A177" s="17" t="s">
        <v>193</v>
      </c>
      <c r="B177" s="17" t="s">
        <v>2281</v>
      </c>
      <c r="C177" s="17"/>
      <c r="D177" s="18">
        <v>4</v>
      </c>
      <c r="E177" s="17">
        <v>3</v>
      </c>
      <c r="F177" s="17">
        <v>4</v>
      </c>
      <c r="G177" s="17">
        <v>4</v>
      </c>
      <c r="H177" s="17">
        <v>2</v>
      </c>
      <c r="I177" s="17">
        <v>4</v>
      </c>
      <c r="J177" s="18">
        <v>3.5</v>
      </c>
      <c r="K177" s="19">
        <v>7.5</v>
      </c>
      <c r="L177" s="20" t="s">
        <v>2290</v>
      </c>
      <c r="M177" s="1" t="s">
        <v>2277</v>
      </c>
      <c r="N177" t="s">
        <v>2290</v>
      </c>
      <c r="O177">
        <v>0</v>
      </c>
      <c r="P177" s="20" t="s">
        <v>2290</v>
      </c>
    </row>
    <row r="178" spans="1:16" x14ac:dyDescent="0.25">
      <c r="A178" s="17" t="s">
        <v>194</v>
      </c>
      <c r="B178" s="17" t="s">
        <v>2279</v>
      </c>
      <c r="C178" s="17"/>
      <c r="D178" s="18">
        <v>3</v>
      </c>
      <c r="E178" s="17">
        <v>3</v>
      </c>
      <c r="F178" s="17">
        <v>4</v>
      </c>
      <c r="G178" s="17">
        <v>3</v>
      </c>
      <c r="H178" s="17">
        <v>3</v>
      </c>
      <c r="I178" s="17">
        <v>3</v>
      </c>
      <c r="J178" s="18">
        <v>3.3</v>
      </c>
      <c r="K178" s="19">
        <v>6.3</v>
      </c>
      <c r="L178" s="20" t="s">
        <v>2291</v>
      </c>
      <c r="M178" s="1"/>
      <c r="N178" t="s">
        <v>2291</v>
      </c>
      <c r="O178">
        <v>0</v>
      </c>
      <c r="P178" s="20" t="s">
        <v>2291</v>
      </c>
    </row>
    <row r="179" spans="1:16" x14ac:dyDescent="0.25">
      <c r="A179" s="17" t="s">
        <v>195</v>
      </c>
      <c r="B179" s="17" t="s">
        <v>2279</v>
      </c>
      <c r="C179" s="17"/>
      <c r="D179" s="18">
        <v>2</v>
      </c>
      <c r="E179" s="17">
        <v>1</v>
      </c>
      <c r="F179" s="17">
        <v>3</v>
      </c>
      <c r="G179" s="17">
        <v>2</v>
      </c>
      <c r="H179" s="17">
        <v>3</v>
      </c>
      <c r="I179" s="17">
        <v>3</v>
      </c>
      <c r="J179" s="18">
        <v>2.6</v>
      </c>
      <c r="K179" s="19">
        <v>4.5999999999999996</v>
      </c>
      <c r="L179" s="20" t="s">
        <v>2289</v>
      </c>
      <c r="M179" s="1"/>
      <c r="N179" t="s">
        <v>2289</v>
      </c>
      <c r="O179">
        <v>0</v>
      </c>
      <c r="P179" s="20" t="s">
        <v>2289</v>
      </c>
    </row>
    <row r="180" spans="1:16" x14ac:dyDescent="0.25">
      <c r="A180" s="17" t="s">
        <v>196</v>
      </c>
      <c r="B180" s="17" t="s">
        <v>2279</v>
      </c>
      <c r="C180" s="17"/>
      <c r="D180" s="18">
        <v>2</v>
      </c>
      <c r="E180" s="17">
        <v>1</v>
      </c>
      <c r="F180" s="17">
        <v>2</v>
      </c>
      <c r="G180" s="17">
        <v>3</v>
      </c>
      <c r="H180" s="17">
        <v>2</v>
      </c>
      <c r="I180" s="17">
        <v>3</v>
      </c>
      <c r="J180" s="18">
        <v>2.2999999999999998</v>
      </c>
      <c r="K180" s="19">
        <v>4.3</v>
      </c>
      <c r="L180" s="20" t="s">
        <v>2289</v>
      </c>
      <c r="M180" s="1"/>
      <c r="N180" t="s">
        <v>2289</v>
      </c>
      <c r="O180">
        <v>0</v>
      </c>
      <c r="P180" s="20" t="s">
        <v>2289</v>
      </c>
    </row>
    <row r="181" spans="1:16" x14ac:dyDescent="0.25">
      <c r="A181" s="17" t="s">
        <v>197</v>
      </c>
      <c r="B181" s="17" t="s">
        <v>2283</v>
      </c>
      <c r="C181" s="17"/>
      <c r="D181" s="18">
        <v>1</v>
      </c>
      <c r="E181" s="17">
        <v>1</v>
      </c>
      <c r="F181" s="17">
        <v>1</v>
      </c>
      <c r="G181" s="17">
        <v>4</v>
      </c>
      <c r="H181" s="17">
        <v>2</v>
      </c>
      <c r="I181" s="17">
        <v>2</v>
      </c>
      <c r="J181" s="18">
        <v>2</v>
      </c>
      <c r="K181" s="19">
        <v>3</v>
      </c>
      <c r="L181" s="20" t="s">
        <v>2280</v>
      </c>
      <c r="M181" s="1"/>
      <c r="N181" t="s">
        <v>2280</v>
      </c>
      <c r="O181">
        <v>0</v>
      </c>
      <c r="P181" s="20" t="s">
        <v>2280</v>
      </c>
    </row>
    <row r="182" spans="1:16" x14ac:dyDescent="0.25">
      <c r="A182" s="17" t="s">
        <v>198</v>
      </c>
      <c r="B182" s="17" t="s">
        <v>2279</v>
      </c>
      <c r="C182" s="17"/>
      <c r="D182" s="18">
        <v>2</v>
      </c>
      <c r="E182" s="17">
        <v>2</v>
      </c>
      <c r="F182" s="17">
        <v>1</v>
      </c>
      <c r="G182" s="17">
        <v>3</v>
      </c>
      <c r="H182" s="17">
        <v>2</v>
      </c>
      <c r="I182" s="17">
        <v>2</v>
      </c>
      <c r="J182" s="18">
        <v>1.9</v>
      </c>
      <c r="K182" s="19">
        <v>3.9</v>
      </c>
      <c r="L182" s="20" t="s">
        <v>2280</v>
      </c>
      <c r="M182" s="1"/>
      <c r="N182" t="s">
        <v>2280</v>
      </c>
      <c r="O182">
        <v>0</v>
      </c>
      <c r="P182" s="20" t="s">
        <v>2280</v>
      </c>
    </row>
    <row r="183" spans="1:16" x14ac:dyDescent="0.25">
      <c r="A183" s="17" t="s">
        <v>199</v>
      </c>
      <c r="B183" s="17" t="s">
        <v>2279</v>
      </c>
      <c r="C183" s="17"/>
      <c r="D183" s="18">
        <v>3</v>
      </c>
      <c r="E183" s="17">
        <v>3</v>
      </c>
      <c r="F183" s="17">
        <v>4</v>
      </c>
      <c r="G183" s="17">
        <v>4</v>
      </c>
      <c r="H183" s="17">
        <v>3</v>
      </c>
      <c r="I183" s="17">
        <v>4</v>
      </c>
      <c r="J183" s="18">
        <v>3.7</v>
      </c>
      <c r="K183" s="19">
        <v>6.7</v>
      </c>
      <c r="L183" s="20" t="s">
        <v>2291</v>
      </c>
      <c r="M183" s="1"/>
      <c r="N183" t="s">
        <v>2291</v>
      </c>
      <c r="O183">
        <v>0</v>
      </c>
      <c r="P183" s="20" t="s">
        <v>2291</v>
      </c>
    </row>
    <row r="184" spans="1:16" x14ac:dyDescent="0.25">
      <c r="A184" s="17" t="s">
        <v>200</v>
      </c>
      <c r="B184" s="17" t="s">
        <v>2279</v>
      </c>
      <c r="C184" s="17"/>
      <c r="D184" s="18">
        <v>2</v>
      </c>
      <c r="E184" s="17">
        <v>2</v>
      </c>
      <c r="F184" s="17">
        <v>2</v>
      </c>
      <c r="G184" s="17">
        <v>1</v>
      </c>
      <c r="H184" s="17">
        <v>2</v>
      </c>
      <c r="I184" s="17">
        <v>2</v>
      </c>
      <c r="J184" s="18">
        <v>1.8</v>
      </c>
      <c r="K184" s="19">
        <v>3.8</v>
      </c>
      <c r="L184" s="20" t="s">
        <v>2280</v>
      </c>
      <c r="M184" s="1"/>
      <c r="N184" t="s">
        <v>2280</v>
      </c>
      <c r="O184">
        <v>0</v>
      </c>
      <c r="P184" s="20" t="s">
        <v>2280</v>
      </c>
    </row>
    <row r="185" spans="1:16" x14ac:dyDescent="0.25">
      <c r="A185" s="17" t="s">
        <v>201</v>
      </c>
      <c r="B185" s="17" t="s">
        <v>2279</v>
      </c>
      <c r="C185" s="17"/>
      <c r="D185" s="18">
        <v>2</v>
      </c>
      <c r="E185" s="17">
        <v>3</v>
      </c>
      <c r="F185" s="17">
        <v>2</v>
      </c>
      <c r="G185" s="17">
        <v>3</v>
      </c>
      <c r="H185" s="17">
        <v>3</v>
      </c>
      <c r="I185" s="17">
        <v>3</v>
      </c>
      <c r="J185" s="18">
        <v>2.7</v>
      </c>
      <c r="K185" s="19">
        <v>4.7</v>
      </c>
      <c r="L185" s="20" t="s">
        <v>2289</v>
      </c>
      <c r="M185" s="1"/>
      <c r="N185" t="s">
        <v>2289</v>
      </c>
      <c r="O185">
        <v>0</v>
      </c>
      <c r="P185" s="20" t="s">
        <v>2289</v>
      </c>
    </row>
    <row r="186" spans="1:16" x14ac:dyDescent="0.25">
      <c r="A186" s="17" t="s">
        <v>202</v>
      </c>
      <c r="B186" s="17" t="s">
        <v>2279</v>
      </c>
      <c r="C186" s="17"/>
      <c r="D186" s="18">
        <v>2</v>
      </c>
      <c r="E186" s="17">
        <v>2</v>
      </c>
      <c r="F186" s="17">
        <v>2</v>
      </c>
      <c r="G186" s="17">
        <v>2</v>
      </c>
      <c r="H186" s="17">
        <v>3</v>
      </c>
      <c r="I186" s="17">
        <v>3</v>
      </c>
      <c r="J186" s="18">
        <v>2.4</v>
      </c>
      <c r="K186" s="19">
        <v>4.4000000000000004</v>
      </c>
      <c r="L186" s="20" t="s">
        <v>2289</v>
      </c>
      <c r="M186" s="1"/>
      <c r="N186" t="s">
        <v>2289</v>
      </c>
      <c r="O186">
        <v>0</v>
      </c>
      <c r="P186" s="20" t="s">
        <v>2289</v>
      </c>
    </row>
    <row r="187" spans="1:16" x14ac:dyDescent="0.25">
      <c r="A187" s="17" t="s">
        <v>203</v>
      </c>
      <c r="B187" s="17" t="s">
        <v>2279</v>
      </c>
      <c r="C187" s="17"/>
      <c r="D187" s="18">
        <v>3</v>
      </c>
      <c r="E187" s="17">
        <v>1</v>
      </c>
      <c r="F187" s="17">
        <v>4</v>
      </c>
      <c r="G187" s="17">
        <v>2</v>
      </c>
      <c r="H187" s="17">
        <v>1</v>
      </c>
      <c r="I187" s="17">
        <v>4</v>
      </c>
      <c r="J187" s="18">
        <v>2.7</v>
      </c>
      <c r="K187" s="19">
        <v>5.7</v>
      </c>
      <c r="L187" s="20" t="s">
        <v>2289</v>
      </c>
      <c r="M187" s="1"/>
      <c r="N187" t="s">
        <v>2289</v>
      </c>
      <c r="O187">
        <v>0</v>
      </c>
      <c r="P187" s="20" t="s">
        <v>2289</v>
      </c>
    </row>
    <row r="188" spans="1:16" x14ac:dyDescent="0.25">
      <c r="A188" s="17" t="s">
        <v>204</v>
      </c>
      <c r="B188" s="17" t="s">
        <v>2279</v>
      </c>
      <c r="C188" s="17"/>
      <c r="D188" s="18">
        <v>1</v>
      </c>
      <c r="E188" s="17">
        <v>1</v>
      </c>
      <c r="F188" s="17">
        <v>4</v>
      </c>
      <c r="G188" s="17">
        <v>1</v>
      </c>
      <c r="H188" s="17">
        <v>3</v>
      </c>
      <c r="I188" s="17">
        <v>1</v>
      </c>
      <c r="J188" s="18">
        <v>2.2999999999999998</v>
      </c>
      <c r="K188" s="19">
        <v>3.3</v>
      </c>
      <c r="L188" s="20" t="s">
        <v>2280</v>
      </c>
      <c r="M188" s="1"/>
      <c r="N188" t="s">
        <v>2280</v>
      </c>
      <c r="O188">
        <v>0</v>
      </c>
      <c r="P188" s="20" t="s">
        <v>2280</v>
      </c>
    </row>
    <row r="189" spans="1:16" x14ac:dyDescent="0.25">
      <c r="A189" s="17" t="s">
        <v>205</v>
      </c>
      <c r="B189" s="17" t="s">
        <v>2285</v>
      </c>
      <c r="C189" s="17"/>
      <c r="D189" s="18">
        <v>1</v>
      </c>
      <c r="E189" s="17">
        <v>1</v>
      </c>
      <c r="F189" s="17">
        <v>1</v>
      </c>
      <c r="G189" s="17">
        <v>1</v>
      </c>
      <c r="H189" s="17">
        <v>1</v>
      </c>
      <c r="I189" s="17">
        <v>1</v>
      </c>
      <c r="J189" s="18">
        <v>1</v>
      </c>
      <c r="K189" s="19">
        <v>2</v>
      </c>
      <c r="L189" s="20" t="s">
        <v>2280</v>
      </c>
      <c r="M189" s="1"/>
      <c r="N189" t="s">
        <v>2280</v>
      </c>
      <c r="O189">
        <v>0</v>
      </c>
      <c r="P189" s="20" t="s">
        <v>2280</v>
      </c>
    </row>
    <row r="190" spans="1:16" x14ac:dyDescent="0.25">
      <c r="A190" s="17" t="s">
        <v>206</v>
      </c>
      <c r="B190" s="17" t="s">
        <v>2279</v>
      </c>
      <c r="C190" s="17"/>
      <c r="D190" s="18">
        <v>2</v>
      </c>
      <c r="E190" s="17">
        <v>2</v>
      </c>
      <c r="F190" s="17">
        <v>3</v>
      </c>
      <c r="G190" s="17">
        <v>2</v>
      </c>
      <c r="H190" s="17">
        <v>2</v>
      </c>
      <c r="I190" s="17">
        <v>2</v>
      </c>
      <c r="J190" s="18">
        <v>2.2999999999999998</v>
      </c>
      <c r="K190" s="19">
        <v>4.3</v>
      </c>
      <c r="L190" s="20" t="s">
        <v>2289</v>
      </c>
      <c r="M190" s="1"/>
      <c r="N190" t="s">
        <v>2289</v>
      </c>
      <c r="O190">
        <v>0</v>
      </c>
      <c r="P190" s="20" t="s">
        <v>2289</v>
      </c>
    </row>
    <row r="191" spans="1:16" x14ac:dyDescent="0.25">
      <c r="A191" s="17" t="s">
        <v>207</v>
      </c>
      <c r="B191" s="17" t="s">
        <v>2279</v>
      </c>
      <c r="C191" s="17"/>
      <c r="D191" s="18">
        <v>2</v>
      </c>
      <c r="E191" s="17">
        <v>3</v>
      </c>
      <c r="F191" s="17">
        <v>3</v>
      </c>
      <c r="G191" s="17">
        <v>4</v>
      </c>
      <c r="H191" s="17">
        <v>3</v>
      </c>
      <c r="I191" s="17">
        <v>3</v>
      </c>
      <c r="J191" s="18">
        <v>3.2</v>
      </c>
      <c r="K191" s="19">
        <v>5.2</v>
      </c>
      <c r="L191" s="20" t="s">
        <v>2289</v>
      </c>
      <c r="M191" s="1"/>
      <c r="N191" t="s">
        <v>2289</v>
      </c>
      <c r="O191">
        <v>0</v>
      </c>
      <c r="P191" s="20" t="s">
        <v>2289</v>
      </c>
    </row>
    <row r="192" spans="1:16" x14ac:dyDescent="0.25">
      <c r="A192" s="17" t="s">
        <v>210</v>
      </c>
      <c r="B192" s="17" t="s">
        <v>2281</v>
      </c>
      <c r="C192" s="17"/>
      <c r="D192" s="18">
        <v>3</v>
      </c>
      <c r="E192" s="17">
        <v>2</v>
      </c>
      <c r="F192" s="17">
        <v>3</v>
      </c>
      <c r="G192" s="17">
        <v>3</v>
      </c>
      <c r="H192" s="17">
        <v>2</v>
      </c>
      <c r="I192" s="17">
        <v>4</v>
      </c>
      <c r="J192" s="18">
        <v>2.9</v>
      </c>
      <c r="K192" s="19">
        <v>5.9</v>
      </c>
      <c r="L192" s="20" t="s">
        <v>2289</v>
      </c>
      <c r="M192" s="1"/>
      <c r="N192" t="s">
        <v>2289</v>
      </c>
      <c r="O192">
        <v>0</v>
      </c>
      <c r="P192" s="20" t="s">
        <v>2289</v>
      </c>
    </row>
    <row r="193" spans="1:16" x14ac:dyDescent="0.25">
      <c r="A193" s="17" t="s">
        <v>211</v>
      </c>
      <c r="B193" s="17" t="s">
        <v>2279</v>
      </c>
      <c r="C193" s="17"/>
      <c r="D193" s="18">
        <v>1</v>
      </c>
      <c r="E193" s="17">
        <v>1</v>
      </c>
      <c r="F193" s="17">
        <v>2</v>
      </c>
      <c r="G193" s="17">
        <v>1</v>
      </c>
      <c r="H193" s="17">
        <v>2</v>
      </c>
      <c r="I193" s="17">
        <v>2</v>
      </c>
      <c r="J193" s="18">
        <v>1.7</v>
      </c>
      <c r="K193" s="19">
        <v>2.7</v>
      </c>
      <c r="L193" s="20" t="s">
        <v>2280</v>
      </c>
      <c r="M193" s="1"/>
      <c r="N193" t="s">
        <v>2280</v>
      </c>
      <c r="O193">
        <v>0</v>
      </c>
      <c r="P193" s="20" t="s">
        <v>2280</v>
      </c>
    </row>
    <row r="194" spans="1:16" x14ac:dyDescent="0.25">
      <c r="A194" s="17" t="s">
        <v>212</v>
      </c>
      <c r="B194" s="17" t="s">
        <v>2279</v>
      </c>
      <c r="C194" s="17"/>
      <c r="D194" s="18">
        <v>2</v>
      </c>
      <c r="E194" s="17">
        <v>1</v>
      </c>
      <c r="F194" s="17">
        <v>2</v>
      </c>
      <c r="G194" s="17">
        <v>3</v>
      </c>
      <c r="H194" s="17">
        <v>4</v>
      </c>
      <c r="I194" s="17">
        <v>2</v>
      </c>
      <c r="J194" s="18">
        <v>2.5</v>
      </c>
      <c r="K194" s="19">
        <v>4.5</v>
      </c>
      <c r="L194" s="20" t="s">
        <v>2289</v>
      </c>
      <c r="M194" s="1"/>
      <c r="N194" t="s">
        <v>2289</v>
      </c>
      <c r="O194">
        <v>0</v>
      </c>
      <c r="P194" s="20" t="s">
        <v>2289</v>
      </c>
    </row>
    <row r="195" spans="1:16" x14ac:dyDescent="0.25">
      <c r="A195" s="17" t="s">
        <v>213</v>
      </c>
      <c r="B195" s="17" t="s">
        <v>2279</v>
      </c>
      <c r="C195" s="17"/>
      <c r="D195" s="18">
        <v>2</v>
      </c>
      <c r="E195" s="17">
        <v>2</v>
      </c>
      <c r="F195" s="17">
        <v>1</v>
      </c>
      <c r="G195" s="17">
        <v>4</v>
      </c>
      <c r="H195" s="17">
        <v>2</v>
      </c>
      <c r="I195" s="17">
        <v>4</v>
      </c>
      <c r="J195" s="18">
        <v>2.5</v>
      </c>
      <c r="K195" s="19">
        <v>4.5</v>
      </c>
      <c r="L195" s="20" t="s">
        <v>2289</v>
      </c>
      <c r="M195" s="1"/>
      <c r="N195" t="s">
        <v>2289</v>
      </c>
      <c r="O195">
        <v>0</v>
      </c>
      <c r="P195" s="20" t="s">
        <v>2289</v>
      </c>
    </row>
    <row r="196" spans="1:16" x14ac:dyDescent="0.25">
      <c r="A196" s="17" t="s">
        <v>214</v>
      </c>
      <c r="B196" s="17" t="s">
        <v>2279</v>
      </c>
      <c r="C196" s="17"/>
      <c r="D196" s="18">
        <v>2</v>
      </c>
      <c r="E196" s="17">
        <v>4</v>
      </c>
      <c r="F196" s="17">
        <v>4</v>
      </c>
      <c r="G196" s="17">
        <v>2</v>
      </c>
      <c r="H196" s="17">
        <v>4</v>
      </c>
      <c r="I196" s="17">
        <v>3</v>
      </c>
      <c r="J196" s="18">
        <v>3.4</v>
      </c>
      <c r="K196" s="19">
        <v>5.4</v>
      </c>
      <c r="L196" s="20" t="s">
        <v>2289</v>
      </c>
      <c r="M196" s="1"/>
      <c r="N196" t="s">
        <v>2289</v>
      </c>
      <c r="O196">
        <v>0</v>
      </c>
      <c r="P196" s="20" t="s">
        <v>2289</v>
      </c>
    </row>
    <row r="197" spans="1:16" x14ac:dyDescent="0.25">
      <c r="A197" s="17" t="s">
        <v>215</v>
      </c>
      <c r="B197" s="17" t="s">
        <v>2279</v>
      </c>
      <c r="C197" s="17"/>
      <c r="D197" s="18">
        <v>1</v>
      </c>
      <c r="E197" s="17">
        <v>1</v>
      </c>
      <c r="F197" s="17">
        <v>2</v>
      </c>
      <c r="G197" s="17">
        <v>1</v>
      </c>
      <c r="H197" s="17">
        <v>2</v>
      </c>
      <c r="I197" s="17">
        <v>2</v>
      </c>
      <c r="J197" s="18">
        <v>1.7</v>
      </c>
      <c r="K197" s="19">
        <v>2.7</v>
      </c>
      <c r="L197" s="20" t="s">
        <v>2280</v>
      </c>
      <c r="M197" s="1"/>
      <c r="N197" t="s">
        <v>2280</v>
      </c>
      <c r="O197">
        <v>0</v>
      </c>
      <c r="P197" s="20" t="s">
        <v>2280</v>
      </c>
    </row>
    <row r="198" spans="1:16" x14ac:dyDescent="0.25">
      <c r="A198" s="17" t="s">
        <v>216</v>
      </c>
      <c r="B198" s="17" t="s">
        <v>2279</v>
      </c>
      <c r="C198" s="17"/>
      <c r="D198" s="18">
        <v>2</v>
      </c>
      <c r="E198" s="17">
        <v>2</v>
      </c>
      <c r="F198" s="17">
        <v>3</v>
      </c>
      <c r="G198" s="17">
        <v>2</v>
      </c>
      <c r="H198" s="17">
        <v>3</v>
      </c>
      <c r="I198" s="17">
        <v>3</v>
      </c>
      <c r="J198" s="18">
        <v>2.7</v>
      </c>
      <c r="K198" s="19">
        <v>4.7</v>
      </c>
      <c r="L198" s="20" t="s">
        <v>2289</v>
      </c>
      <c r="M198" s="1"/>
      <c r="N198" t="s">
        <v>2289</v>
      </c>
      <c r="O198">
        <v>0</v>
      </c>
      <c r="P198" s="20" t="s">
        <v>2289</v>
      </c>
    </row>
    <row r="199" spans="1:16" x14ac:dyDescent="0.25">
      <c r="A199" s="17" t="s">
        <v>217</v>
      </c>
      <c r="B199" s="17" t="s">
        <v>2279</v>
      </c>
      <c r="C199" s="17"/>
      <c r="D199" s="18">
        <v>1</v>
      </c>
      <c r="E199" s="17">
        <v>1</v>
      </c>
      <c r="F199" s="17">
        <v>2</v>
      </c>
      <c r="G199" s="17">
        <v>1</v>
      </c>
      <c r="H199" s="17">
        <v>1</v>
      </c>
      <c r="I199" s="17">
        <v>1</v>
      </c>
      <c r="J199" s="18">
        <v>1.3</v>
      </c>
      <c r="K199" s="19">
        <v>2.2999999999999998</v>
      </c>
      <c r="L199" s="20" t="s">
        <v>2280</v>
      </c>
      <c r="M199" s="1"/>
      <c r="N199" t="s">
        <v>2280</v>
      </c>
      <c r="O199">
        <v>0</v>
      </c>
      <c r="P199" s="20" t="s">
        <v>2280</v>
      </c>
    </row>
    <row r="200" spans="1:16" x14ac:dyDescent="0.25">
      <c r="A200" s="17" t="s">
        <v>218</v>
      </c>
      <c r="B200" s="17" t="s">
        <v>2283</v>
      </c>
      <c r="C200" s="17" t="s">
        <v>2282</v>
      </c>
      <c r="D200" s="18">
        <v>1</v>
      </c>
      <c r="E200" s="17">
        <v>1</v>
      </c>
      <c r="F200" s="17">
        <v>2</v>
      </c>
      <c r="G200" s="17">
        <v>1</v>
      </c>
      <c r="H200" s="17">
        <v>4</v>
      </c>
      <c r="I200" s="17">
        <v>1</v>
      </c>
      <c r="J200" s="18">
        <v>1.9</v>
      </c>
      <c r="K200" s="19">
        <v>2.9</v>
      </c>
      <c r="L200" s="20" t="s">
        <v>2280</v>
      </c>
      <c r="M200" s="1"/>
      <c r="N200" t="s">
        <v>2280</v>
      </c>
      <c r="O200">
        <v>0</v>
      </c>
      <c r="P200" s="20" t="s">
        <v>2280</v>
      </c>
    </row>
    <row r="201" spans="1:16" x14ac:dyDescent="0.25">
      <c r="A201" s="17" t="s">
        <v>219</v>
      </c>
      <c r="B201" s="17" t="s">
        <v>2283</v>
      </c>
      <c r="C201" s="17"/>
      <c r="D201" s="18">
        <v>2</v>
      </c>
      <c r="E201" s="17">
        <v>2</v>
      </c>
      <c r="F201" s="17">
        <v>3</v>
      </c>
      <c r="G201" s="17">
        <v>2</v>
      </c>
      <c r="H201" s="17">
        <v>1</v>
      </c>
      <c r="I201" s="17">
        <v>3</v>
      </c>
      <c r="J201" s="18">
        <v>2.2999999999999998</v>
      </c>
      <c r="K201" s="19">
        <v>4.3</v>
      </c>
      <c r="L201" s="20" t="s">
        <v>2289</v>
      </c>
      <c r="M201" s="1"/>
      <c r="N201" t="s">
        <v>2289</v>
      </c>
      <c r="O201">
        <v>0</v>
      </c>
      <c r="P201" s="20" t="s">
        <v>2289</v>
      </c>
    </row>
    <row r="202" spans="1:16" x14ac:dyDescent="0.25">
      <c r="A202" s="17" t="s">
        <v>220</v>
      </c>
      <c r="B202" s="17" t="s">
        <v>2279</v>
      </c>
      <c r="C202" s="17"/>
      <c r="D202" s="18">
        <v>1</v>
      </c>
      <c r="E202" s="17">
        <v>3</v>
      </c>
      <c r="F202" s="17">
        <v>1</v>
      </c>
      <c r="G202" s="17">
        <v>1</v>
      </c>
      <c r="H202" s="17">
        <v>2</v>
      </c>
      <c r="I202" s="17">
        <v>1</v>
      </c>
      <c r="J202" s="18">
        <v>1.4</v>
      </c>
      <c r="K202" s="19">
        <v>2.4</v>
      </c>
      <c r="L202" s="20" t="s">
        <v>2280</v>
      </c>
      <c r="M202" s="1"/>
      <c r="N202" t="s">
        <v>2280</v>
      </c>
      <c r="O202">
        <v>0</v>
      </c>
      <c r="P202" s="20" t="s">
        <v>2280</v>
      </c>
    </row>
    <row r="203" spans="1:16" x14ac:dyDescent="0.25">
      <c r="A203" s="17" t="s">
        <v>221</v>
      </c>
      <c r="B203" s="17" t="s">
        <v>2279</v>
      </c>
      <c r="C203" s="17"/>
      <c r="D203" s="18">
        <v>2</v>
      </c>
      <c r="E203" s="17">
        <v>2</v>
      </c>
      <c r="F203" s="17">
        <v>3</v>
      </c>
      <c r="G203" s="17">
        <v>1</v>
      </c>
      <c r="H203" s="17">
        <v>3</v>
      </c>
      <c r="I203" s="17">
        <v>3</v>
      </c>
      <c r="J203" s="18">
        <v>2.5</v>
      </c>
      <c r="K203" s="19">
        <v>4.5</v>
      </c>
      <c r="L203" s="20" t="s">
        <v>2289</v>
      </c>
      <c r="M203" s="1"/>
      <c r="N203" t="s">
        <v>2289</v>
      </c>
      <c r="O203">
        <v>0</v>
      </c>
      <c r="P203" s="20" t="s">
        <v>2289</v>
      </c>
    </row>
    <row r="204" spans="1:16" x14ac:dyDescent="0.25">
      <c r="A204" s="17" t="s">
        <v>222</v>
      </c>
      <c r="B204" s="17" t="s">
        <v>2279</v>
      </c>
      <c r="C204" s="17"/>
      <c r="D204" s="18">
        <v>1</v>
      </c>
      <c r="E204" s="17">
        <v>2</v>
      </c>
      <c r="F204" s="17">
        <v>1</v>
      </c>
      <c r="G204" s="17">
        <v>4</v>
      </c>
      <c r="H204" s="17">
        <v>2</v>
      </c>
      <c r="I204" s="17">
        <v>2</v>
      </c>
      <c r="J204" s="18">
        <v>2.1</v>
      </c>
      <c r="K204" s="19">
        <v>3.1</v>
      </c>
      <c r="L204" s="20" t="s">
        <v>2280</v>
      </c>
      <c r="M204" s="1"/>
      <c r="N204" t="s">
        <v>2280</v>
      </c>
      <c r="O204">
        <v>0</v>
      </c>
      <c r="P204" s="20" t="s">
        <v>2280</v>
      </c>
    </row>
    <row r="205" spans="1:16" x14ac:dyDescent="0.25">
      <c r="A205" s="17" t="s">
        <v>223</v>
      </c>
      <c r="B205" s="17" t="s">
        <v>2279</v>
      </c>
      <c r="C205" s="17"/>
      <c r="D205" s="18">
        <v>2</v>
      </c>
      <c r="E205" s="17">
        <v>1</v>
      </c>
      <c r="F205" s="17">
        <v>2</v>
      </c>
      <c r="G205" s="17">
        <v>2</v>
      </c>
      <c r="H205" s="17">
        <v>2</v>
      </c>
      <c r="I205" s="17">
        <v>3</v>
      </c>
      <c r="J205" s="18">
        <v>2.1</v>
      </c>
      <c r="K205" s="19">
        <v>4.0999999999999996</v>
      </c>
      <c r="L205" s="20" t="s">
        <v>2289</v>
      </c>
      <c r="M205" s="1"/>
      <c r="N205" t="s">
        <v>2289</v>
      </c>
      <c r="O205">
        <v>0</v>
      </c>
      <c r="P205" s="20" t="s">
        <v>2289</v>
      </c>
    </row>
    <row r="206" spans="1:16" x14ac:dyDescent="0.25">
      <c r="A206" s="17" t="s">
        <v>224</v>
      </c>
      <c r="B206" s="17" t="s">
        <v>2279</v>
      </c>
      <c r="C206" s="17"/>
      <c r="D206" s="18">
        <v>2</v>
      </c>
      <c r="E206" s="17">
        <v>2</v>
      </c>
      <c r="F206" s="17">
        <v>2</v>
      </c>
      <c r="G206" s="17">
        <v>3</v>
      </c>
      <c r="H206" s="17">
        <v>3</v>
      </c>
      <c r="I206" s="17">
        <v>3</v>
      </c>
      <c r="J206" s="18">
        <v>2.6</v>
      </c>
      <c r="K206" s="19">
        <v>4.5999999999999996</v>
      </c>
      <c r="L206" s="20" t="s">
        <v>2289</v>
      </c>
      <c r="M206" s="1"/>
      <c r="N206" t="s">
        <v>2289</v>
      </c>
      <c r="O206">
        <v>0</v>
      </c>
      <c r="P206" s="20" t="s">
        <v>2289</v>
      </c>
    </row>
    <row r="207" spans="1:16" x14ac:dyDescent="0.25">
      <c r="A207" s="17" t="s">
        <v>225</v>
      </c>
      <c r="B207" s="17" t="s">
        <v>2285</v>
      </c>
      <c r="C207" s="17"/>
      <c r="D207" s="18">
        <v>3</v>
      </c>
      <c r="E207" s="17">
        <v>1</v>
      </c>
      <c r="F207" s="17">
        <v>4</v>
      </c>
      <c r="G207" s="17">
        <v>3</v>
      </c>
      <c r="H207" s="17">
        <v>4</v>
      </c>
      <c r="I207" s="17">
        <v>2</v>
      </c>
      <c r="J207" s="18">
        <v>3.1</v>
      </c>
      <c r="K207" s="19">
        <v>6.1</v>
      </c>
      <c r="L207" s="20" t="s">
        <v>2291</v>
      </c>
      <c r="M207" s="1"/>
      <c r="N207" t="s">
        <v>2291</v>
      </c>
      <c r="O207">
        <v>0</v>
      </c>
      <c r="P207" s="20" t="s">
        <v>2291</v>
      </c>
    </row>
    <row r="208" spans="1:16" x14ac:dyDescent="0.25">
      <c r="A208" s="17" t="s">
        <v>226</v>
      </c>
      <c r="B208" s="17" t="s">
        <v>2279</v>
      </c>
      <c r="C208" s="17"/>
      <c r="D208" s="18">
        <v>2</v>
      </c>
      <c r="E208" s="17">
        <v>1</v>
      </c>
      <c r="F208" s="17">
        <v>4</v>
      </c>
      <c r="G208" s="17">
        <v>1</v>
      </c>
      <c r="H208" s="17">
        <v>4</v>
      </c>
      <c r="I208" s="17">
        <v>1</v>
      </c>
      <c r="J208" s="18">
        <v>2.5</v>
      </c>
      <c r="K208" s="19">
        <v>4.5</v>
      </c>
      <c r="L208" s="20" t="s">
        <v>2289</v>
      </c>
      <c r="M208" s="1"/>
      <c r="N208" t="s">
        <v>2289</v>
      </c>
      <c r="O208">
        <v>0</v>
      </c>
      <c r="P208" s="20" t="s">
        <v>2289</v>
      </c>
    </row>
    <row r="209" spans="1:16" x14ac:dyDescent="0.25">
      <c r="A209" s="17" t="s">
        <v>227</v>
      </c>
      <c r="B209" s="17" t="s">
        <v>2279</v>
      </c>
      <c r="C209" s="17"/>
      <c r="D209" s="18">
        <v>1</v>
      </c>
      <c r="E209" s="17">
        <v>1</v>
      </c>
      <c r="F209" s="17">
        <v>4</v>
      </c>
      <c r="G209" s="17">
        <v>1</v>
      </c>
      <c r="H209" s="17">
        <v>4</v>
      </c>
      <c r="I209" s="17">
        <v>2</v>
      </c>
      <c r="J209" s="18">
        <v>2.7</v>
      </c>
      <c r="K209" s="19">
        <v>3.7</v>
      </c>
      <c r="L209" s="20" t="s">
        <v>2280</v>
      </c>
      <c r="M209" s="1"/>
      <c r="N209" t="s">
        <v>2280</v>
      </c>
      <c r="O209">
        <v>0</v>
      </c>
      <c r="P209" s="20" t="s">
        <v>2280</v>
      </c>
    </row>
    <row r="210" spans="1:16" x14ac:dyDescent="0.25">
      <c r="A210" s="17" t="s">
        <v>228</v>
      </c>
      <c r="B210" s="17" t="s">
        <v>2279</v>
      </c>
      <c r="C210" s="17"/>
      <c r="D210" s="18">
        <v>1</v>
      </c>
      <c r="E210" s="17">
        <v>1</v>
      </c>
      <c r="F210" s="17">
        <v>2</v>
      </c>
      <c r="G210" s="17">
        <v>1</v>
      </c>
      <c r="H210" s="17">
        <v>4</v>
      </c>
      <c r="I210" s="17">
        <v>2</v>
      </c>
      <c r="J210" s="18">
        <v>2.1</v>
      </c>
      <c r="K210" s="19">
        <v>3.1</v>
      </c>
      <c r="L210" s="20" t="s">
        <v>2280</v>
      </c>
      <c r="M210" s="1"/>
      <c r="N210" t="s">
        <v>2280</v>
      </c>
      <c r="O210">
        <v>0</v>
      </c>
      <c r="P210" s="20" t="s">
        <v>2280</v>
      </c>
    </row>
    <row r="211" spans="1:16" x14ac:dyDescent="0.25">
      <c r="A211" s="17" t="s">
        <v>229</v>
      </c>
      <c r="B211" s="17" t="s">
        <v>2281</v>
      </c>
      <c r="C211" s="17"/>
      <c r="D211" s="18">
        <v>4</v>
      </c>
      <c r="E211" s="17">
        <v>3</v>
      </c>
      <c r="F211" s="17">
        <v>4</v>
      </c>
      <c r="G211" s="17">
        <v>3</v>
      </c>
      <c r="H211" s="17">
        <v>3</v>
      </c>
      <c r="I211" s="17">
        <v>4</v>
      </c>
      <c r="J211" s="18">
        <v>3.5</v>
      </c>
      <c r="K211" s="19">
        <v>7.5</v>
      </c>
      <c r="L211" s="20" t="s">
        <v>2290</v>
      </c>
      <c r="M211" s="1" t="s">
        <v>2277</v>
      </c>
      <c r="N211" t="s">
        <v>2290</v>
      </c>
      <c r="O211">
        <v>0</v>
      </c>
      <c r="P211" s="20" t="s">
        <v>2290</v>
      </c>
    </row>
    <row r="212" spans="1:16" x14ac:dyDescent="0.25">
      <c r="A212" s="17" t="s">
        <v>230</v>
      </c>
      <c r="B212" s="17" t="s">
        <v>2279</v>
      </c>
      <c r="C212" s="17"/>
      <c r="D212" s="18">
        <v>1</v>
      </c>
      <c r="E212" s="17">
        <v>1</v>
      </c>
      <c r="F212" s="17">
        <v>1</v>
      </c>
      <c r="G212" s="17">
        <v>1</v>
      </c>
      <c r="H212" s="17">
        <v>2</v>
      </c>
      <c r="I212" s="17">
        <v>1</v>
      </c>
      <c r="J212" s="18">
        <v>1.2</v>
      </c>
      <c r="K212" s="19">
        <v>2.2000000000000002</v>
      </c>
      <c r="L212" s="20" t="s">
        <v>2280</v>
      </c>
      <c r="M212" s="1"/>
      <c r="N212" t="s">
        <v>2280</v>
      </c>
      <c r="O212">
        <v>0</v>
      </c>
      <c r="P212" s="20" t="s">
        <v>2280</v>
      </c>
    </row>
    <row r="213" spans="1:16" x14ac:dyDescent="0.25">
      <c r="A213" s="17" t="s">
        <v>231</v>
      </c>
      <c r="B213" s="17" t="s">
        <v>2281</v>
      </c>
      <c r="C213" s="17"/>
      <c r="D213" s="18">
        <v>3</v>
      </c>
      <c r="E213" s="17">
        <v>2</v>
      </c>
      <c r="F213" s="17">
        <v>4</v>
      </c>
      <c r="G213" s="17">
        <v>3</v>
      </c>
      <c r="H213" s="17">
        <v>3</v>
      </c>
      <c r="I213" s="17">
        <v>4</v>
      </c>
      <c r="J213" s="18">
        <v>3.4</v>
      </c>
      <c r="K213" s="19">
        <v>6.4</v>
      </c>
      <c r="L213" s="20" t="s">
        <v>2291</v>
      </c>
      <c r="M213" s="1"/>
      <c r="N213" t="s">
        <v>2291</v>
      </c>
      <c r="O213">
        <v>0</v>
      </c>
      <c r="P213" s="20" t="s">
        <v>2291</v>
      </c>
    </row>
    <row r="214" spans="1:16" x14ac:dyDescent="0.25">
      <c r="A214" s="17" t="s">
        <v>232</v>
      </c>
      <c r="B214" s="17" t="s">
        <v>2283</v>
      </c>
      <c r="C214" s="17"/>
      <c r="D214" s="18">
        <v>3</v>
      </c>
      <c r="E214" s="17">
        <v>3</v>
      </c>
      <c r="F214" s="17">
        <v>3</v>
      </c>
      <c r="G214" s="17">
        <v>3</v>
      </c>
      <c r="H214" s="17">
        <v>4</v>
      </c>
      <c r="I214" s="17">
        <v>4</v>
      </c>
      <c r="J214" s="18">
        <v>3.4</v>
      </c>
      <c r="K214" s="19">
        <v>6.4</v>
      </c>
      <c r="L214" s="20" t="s">
        <v>2291</v>
      </c>
      <c r="M214" s="1"/>
      <c r="N214" t="s">
        <v>2291</v>
      </c>
      <c r="O214">
        <v>0</v>
      </c>
      <c r="P214" s="20" t="s">
        <v>2291</v>
      </c>
    </row>
    <row r="215" spans="1:16" x14ac:dyDescent="0.25">
      <c r="A215" s="17" t="s">
        <v>233</v>
      </c>
      <c r="B215" s="17" t="s">
        <v>2284</v>
      </c>
      <c r="C215" s="17" t="s">
        <v>2282</v>
      </c>
      <c r="D215" s="18">
        <v>1</v>
      </c>
      <c r="E215" s="17">
        <v>1</v>
      </c>
      <c r="F215" s="17">
        <v>2</v>
      </c>
      <c r="G215" s="17">
        <v>3</v>
      </c>
      <c r="H215" s="17">
        <v>4</v>
      </c>
      <c r="I215" s="17">
        <v>1</v>
      </c>
      <c r="J215" s="18">
        <v>2.2999999999999998</v>
      </c>
      <c r="K215" s="19">
        <v>3.3</v>
      </c>
      <c r="L215" s="20" t="s">
        <v>2280</v>
      </c>
      <c r="M215" s="1"/>
      <c r="N215" t="s">
        <v>2280</v>
      </c>
      <c r="O215">
        <v>0</v>
      </c>
      <c r="P215" s="20" t="s">
        <v>2280</v>
      </c>
    </row>
    <row r="216" spans="1:16" x14ac:dyDescent="0.25">
      <c r="A216" s="17" t="s">
        <v>234</v>
      </c>
      <c r="B216" s="17" t="s">
        <v>2279</v>
      </c>
      <c r="C216" s="17"/>
      <c r="D216" s="18">
        <v>1</v>
      </c>
      <c r="E216" s="17">
        <v>1</v>
      </c>
      <c r="F216" s="17">
        <v>2</v>
      </c>
      <c r="G216" s="17">
        <v>1</v>
      </c>
      <c r="H216" s="17">
        <v>2</v>
      </c>
      <c r="I216" s="17">
        <v>1</v>
      </c>
      <c r="J216" s="18">
        <v>1.5</v>
      </c>
      <c r="K216" s="19">
        <v>2.5</v>
      </c>
      <c r="L216" s="20" t="s">
        <v>2280</v>
      </c>
      <c r="M216" s="1"/>
      <c r="N216" t="s">
        <v>2280</v>
      </c>
      <c r="O216">
        <v>0</v>
      </c>
      <c r="P216" s="20" t="s">
        <v>2280</v>
      </c>
    </row>
    <row r="217" spans="1:16" x14ac:dyDescent="0.25">
      <c r="A217" s="17" t="s">
        <v>235</v>
      </c>
      <c r="B217" s="17" t="s">
        <v>2284</v>
      </c>
      <c r="C217" s="17" t="s">
        <v>2282</v>
      </c>
      <c r="D217" s="18">
        <v>1</v>
      </c>
      <c r="E217" s="17">
        <v>1</v>
      </c>
      <c r="F217" s="17">
        <v>1</v>
      </c>
      <c r="G217" s="17">
        <v>1</v>
      </c>
      <c r="H217" s="17">
        <v>4</v>
      </c>
      <c r="I217" s="17">
        <v>1</v>
      </c>
      <c r="J217" s="18">
        <v>1.6</v>
      </c>
      <c r="K217" s="19">
        <v>2.6</v>
      </c>
      <c r="L217" s="20" t="s">
        <v>2280</v>
      </c>
      <c r="M217" s="1"/>
      <c r="N217" t="s">
        <v>2280</v>
      </c>
      <c r="O217">
        <v>0</v>
      </c>
      <c r="P217" s="20" t="s">
        <v>2280</v>
      </c>
    </row>
    <row r="218" spans="1:16" x14ac:dyDescent="0.25">
      <c r="A218" s="17" t="s">
        <v>236</v>
      </c>
      <c r="B218" s="17" t="s">
        <v>2279</v>
      </c>
      <c r="C218" s="17"/>
      <c r="D218" s="18">
        <v>2</v>
      </c>
      <c r="E218" s="17">
        <v>2</v>
      </c>
      <c r="F218" s="17">
        <v>2</v>
      </c>
      <c r="G218" s="17">
        <v>1</v>
      </c>
      <c r="H218" s="17">
        <v>3</v>
      </c>
      <c r="I218" s="17">
        <v>3</v>
      </c>
      <c r="J218" s="18">
        <v>2.2000000000000002</v>
      </c>
      <c r="K218" s="19">
        <v>4.2</v>
      </c>
      <c r="L218" s="20" t="s">
        <v>2289</v>
      </c>
      <c r="M218" s="1"/>
      <c r="N218" t="s">
        <v>2289</v>
      </c>
      <c r="O218">
        <v>0</v>
      </c>
      <c r="P218" s="20" t="s">
        <v>2289</v>
      </c>
    </row>
    <row r="219" spans="1:16" x14ac:dyDescent="0.25">
      <c r="A219" s="17" t="s">
        <v>237</v>
      </c>
      <c r="B219" s="17" t="s">
        <v>2283</v>
      </c>
      <c r="C219" s="17"/>
      <c r="D219" s="18">
        <v>3</v>
      </c>
      <c r="E219" s="17">
        <v>2</v>
      </c>
      <c r="F219" s="17">
        <v>4</v>
      </c>
      <c r="G219" s="17">
        <v>4</v>
      </c>
      <c r="H219" s="17">
        <v>2</v>
      </c>
      <c r="I219" s="17">
        <v>4</v>
      </c>
      <c r="J219" s="18">
        <v>3.4</v>
      </c>
      <c r="K219" s="19">
        <v>6.4</v>
      </c>
      <c r="L219" s="20" t="s">
        <v>2291</v>
      </c>
      <c r="M219" s="1"/>
      <c r="N219" t="s">
        <v>2291</v>
      </c>
      <c r="O219">
        <v>0</v>
      </c>
      <c r="P219" s="20" t="s">
        <v>2291</v>
      </c>
    </row>
    <row r="220" spans="1:16" x14ac:dyDescent="0.25">
      <c r="A220" s="17" t="s">
        <v>238</v>
      </c>
      <c r="B220" s="17" t="s">
        <v>2279</v>
      </c>
      <c r="C220" s="17"/>
      <c r="D220" s="18">
        <v>3</v>
      </c>
      <c r="E220" s="17">
        <v>1</v>
      </c>
      <c r="F220" s="17">
        <v>4</v>
      </c>
      <c r="G220" s="17">
        <v>1</v>
      </c>
      <c r="H220" s="17">
        <v>4</v>
      </c>
      <c r="I220" s="17">
        <v>3</v>
      </c>
      <c r="J220" s="18">
        <v>2.9</v>
      </c>
      <c r="K220" s="19">
        <v>5.9</v>
      </c>
      <c r="L220" s="20" t="s">
        <v>2291</v>
      </c>
      <c r="M220" s="1"/>
      <c r="N220" t="s">
        <v>2291</v>
      </c>
      <c r="O220">
        <v>1</v>
      </c>
      <c r="P220" s="20" t="s">
        <v>2289</v>
      </c>
    </row>
    <row r="221" spans="1:16" x14ac:dyDescent="0.25">
      <c r="A221" s="17" t="s">
        <v>239</v>
      </c>
      <c r="B221" s="17" t="s">
        <v>2279</v>
      </c>
      <c r="C221" s="17"/>
      <c r="D221" s="18">
        <v>2</v>
      </c>
      <c r="E221" s="17">
        <v>1</v>
      </c>
      <c r="F221" s="17">
        <v>3</v>
      </c>
      <c r="G221" s="17">
        <v>4</v>
      </c>
      <c r="H221" s="17">
        <v>4</v>
      </c>
      <c r="I221" s="17">
        <v>3</v>
      </c>
      <c r="J221" s="18">
        <v>3.2</v>
      </c>
      <c r="K221" s="19">
        <v>5.2</v>
      </c>
      <c r="L221" s="20" t="s">
        <v>2289</v>
      </c>
      <c r="M221" s="1"/>
      <c r="N221" t="s">
        <v>2289</v>
      </c>
      <c r="O221">
        <v>0</v>
      </c>
      <c r="P221" s="20" t="s">
        <v>2289</v>
      </c>
    </row>
    <row r="222" spans="1:16" x14ac:dyDescent="0.25">
      <c r="A222" s="17" t="s">
        <v>240</v>
      </c>
      <c r="B222" s="17" t="s">
        <v>2281</v>
      </c>
      <c r="C222" s="17"/>
      <c r="D222" s="18">
        <v>2</v>
      </c>
      <c r="E222" s="17">
        <v>2</v>
      </c>
      <c r="F222" s="17">
        <v>2</v>
      </c>
      <c r="G222" s="17">
        <v>3</v>
      </c>
      <c r="H222" s="17">
        <v>2</v>
      </c>
      <c r="I222" s="17">
        <v>3</v>
      </c>
      <c r="J222" s="18">
        <v>2.4</v>
      </c>
      <c r="K222" s="19">
        <v>4.4000000000000004</v>
      </c>
      <c r="L222" s="20" t="s">
        <v>2289</v>
      </c>
      <c r="M222" s="1"/>
      <c r="N222" t="s">
        <v>2289</v>
      </c>
      <c r="O222">
        <v>0</v>
      </c>
      <c r="P222" s="20" t="s">
        <v>2289</v>
      </c>
    </row>
    <row r="223" spans="1:16" x14ac:dyDescent="0.25">
      <c r="A223" s="17" t="s">
        <v>241</v>
      </c>
      <c r="B223" s="17" t="s">
        <v>2279</v>
      </c>
      <c r="C223" s="17"/>
      <c r="D223" s="18">
        <v>2</v>
      </c>
      <c r="E223" s="17">
        <v>1</v>
      </c>
      <c r="F223" s="17">
        <v>1</v>
      </c>
      <c r="G223" s="17">
        <v>3</v>
      </c>
      <c r="H223" s="17">
        <v>2</v>
      </c>
      <c r="I223" s="17">
        <v>3</v>
      </c>
      <c r="J223" s="18">
        <v>2</v>
      </c>
      <c r="K223" s="19">
        <v>4</v>
      </c>
      <c r="L223" s="20" t="s">
        <v>2280</v>
      </c>
      <c r="M223" s="1"/>
      <c r="N223" t="s">
        <v>2280</v>
      </c>
      <c r="O223">
        <v>1</v>
      </c>
      <c r="P223" s="20" t="s">
        <v>2289</v>
      </c>
    </row>
    <row r="224" spans="1:16" x14ac:dyDescent="0.25">
      <c r="A224" s="17" t="s">
        <v>242</v>
      </c>
      <c r="B224" s="17" t="s">
        <v>2279</v>
      </c>
      <c r="C224" s="17"/>
      <c r="D224" s="18">
        <v>3</v>
      </c>
      <c r="E224" s="17">
        <v>1</v>
      </c>
      <c r="F224" s="17">
        <v>2</v>
      </c>
      <c r="G224" s="17">
        <v>2</v>
      </c>
      <c r="H224" s="17">
        <v>1</v>
      </c>
      <c r="I224" s="17">
        <v>3</v>
      </c>
      <c r="J224" s="18">
        <v>1.9</v>
      </c>
      <c r="K224" s="19">
        <v>4.9000000000000004</v>
      </c>
      <c r="L224" s="20" t="s">
        <v>2289</v>
      </c>
      <c r="M224" s="1"/>
      <c r="N224" t="s">
        <v>2289</v>
      </c>
      <c r="O224">
        <v>0</v>
      </c>
      <c r="P224" s="20" t="s">
        <v>2289</v>
      </c>
    </row>
    <row r="225" spans="1:16" x14ac:dyDescent="0.25">
      <c r="A225" s="17" t="s">
        <v>243</v>
      </c>
      <c r="B225" s="17" t="s">
        <v>2285</v>
      </c>
      <c r="C225" s="17"/>
      <c r="D225" s="18">
        <v>1</v>
      </c>
      <c r="E225" s="17">
        <v>1</v>
      </c>
      <c r="F225" s="17">
        <v>2</v>
      </c>
      <c r="G225" s="17">
        <v>1</v>
      </c>
      <c r="H225" s="17">
        <v>1</v>
      </c>
      <c r="I225" s="17">
        <v>1</v>
      </c>
      <c r="J225" s="18">
        <v>1.3</v>
      </c>
      <c r="K225" s="19">
        <v>2.2999999999999998</v>
      </c>
      <c r="L225" s="20" t="s">
        <v>2280</v>
      </c>
      <c r="M225" s="1"/>
      <c r="N225" t="s">
        <v>2280</v>
      </c>
      <c r="O225">
        <v>0</v>
      </c>
      <c r="P225" s="20" t="s">
        <v>2280</v>
      </c>
    </row>
    <row r="226" spans="1:16" x14ac:dyDescent="0.25">
      <c r="A226" s="17" t="s">
        <v>244</v>
      </c>
      <c r="B226" s="17" t="s">
        <v>2284</v>
      </c>
      <c r="C226" s="17" t="s">
        <v>2282</v>
      </c>
      <c r="D226" s="18">
        <v>1</v>
      </c>
      <c r="E226" s="17">
        <v>1</v>
      </c>
      <c r="F226" s="17">
        <v>1</v>
      </c>
      <c r="G226" s="17">
        <v>1</v>
      </c>
      <c r="H226" s="17">
        <v>3</v>
      </c>
      <c r="I226" s="17">
        <v>1</v>
      </c>
      <c r="J226" s="18">
        <v>1.4</v>
      </c>
      <c r="K226" s="19">
        <v>2.4</v>
      </c>
      <c r="L226" s="20" t="s">
        <v>2280</v>
      </c>
      <c r="M226" s="1"/>
      <c r="N226" t="s">
        <v>2280</v>
      </c>
      <c r="O226">
        <v>0</v>
      </c>
      <c r="P226" s="20" t="s">
        <v>2280</v>
      </c>
    </row>
    <row r="227" spans="1:16" x14ac:dyDescent="0.25">
      <c r="A227" s="17" t="s">
        <v>245</v>
      </c>
      <c r="B227" s="17" t="s">
        <v>2279</v>
      </c>
      <c r="C227" s="17"/>
      <c r="D227" s="18">
        <v>2</v>
      </c>
      <c r="E227" s="17">
        <v>1</v>
      </c>
      <c r="F227" s="17">
        <v>3</v>
      </c>
      <c r="G227" s="17">
        <v>1</v>
      </c>
      <c r="H227" s="17">
        <v>4</v>
      </c>
      <c r="I227" s="17">
        <v>2</v>
      </c>
      <c r="J227" s="18">
        <v>2.4</v>
      </c>
      <c r="K227" s="19">
        <v>4.4000000000000004</v>
      </c>
      <c r="L227" s="20" t="s">
        <v>2289</v>
      </c>
      <c r="M227" s="1"/>
      <c r="N227" t="s">
        <v>2289</v>
      </c>
      <c r="O227">
        <v>0</v>
      </c>
      <c r="P227" s="20" t="s">
        <v>2289</v>
      </c>
    </row>
    <row r="228" spans="1:16" x14ac:dyDescent="0.25">
      <c r="A228" s="17" t="s">
        <v>246</v>
      </c>
      <c r="B228" s="17" t="s">
        <v>2279</v>
      </c>
      <c r="C228" s="17"/>
      <c r="D228" s="18">
        <v>1</v>
      </c>
      <c r="E228" s="17">
        <v>1</v>
      </c>
      <c r="F228" s="17">
        <v>2</v>
      </c>
      <c r="G228" s="17">
        <v>1</v>
      </c>
      <c r="H228" s="17">
        <v>1</v>
      </c>
      <c r="I228" s="17">
        <v>3</v>
      </c>
      <c r="J228" s="18">
        <v>1.7</v>
      </c>
      <c r="K228" s="19">
        <v>2.7</v>
      </c>
      <c r="L228" s="20" t="s">
        <v>2280</v>
      </c>
      <c r="M228" s="1"/>
      <c r="N228" t="s">
        <v>2280</v>
      </c>
      <c r="O228">
        <v>0</v>
      </c>
      <c r="P228" s="20" t="s">
        <v>2280</v>
      </c>
    </row>
    <row r="229" spans="1:16" x14ac:dyDescent="0.25">
      <c r="A229" s="17" t="s">
        <v>247</v>
      </c>
      <c r="B229" s="17" t="s">
        <v>2283</v>
      </c>
      <c r="C229" s="17"/>
      <c r="D229" s="18">
        <v>2</v>
      </c>
      <c r="E229" s="17">
        <v>2</v>
      </c>
      <c r="F229" s="17">
        <v>2</v>
      </c>
      <c r="G229" s="17">
        <v>2</v>
      </c>
      <c r="H229" s="17">
        <v>2</v>
      </c>
      <c r="I229" s="17">
        <v>3</v>
      </c>
      <c r="J229" s="18">
        <v>2.2000000000000002</v>
      </c>
      <c r="K229" s="19">
        <v>4.2</v>
      </c>
      <c r="L229" s="20" t="s">
        <v>2289</v>
      </c>
      <c r="M229" s="1"/>
      <c r="N229" t="s">
        <v>2289</v>
      </c>
      <c r="O229">
        <v>0</v>
      </c>
      <c r="P229" s="20" t="s">
        <v>2289</v>
      </c>
    </row>
    <row r="230" spans="1:16" x14ac:dyDescent="0.25">
      <c r="A230" s="17" t="s">
        <v>248</v>
      </c>
      <c r="B230" s="17" t="s">
        <v>2281</v>
      </c>
      <c r="C230" s="17"/>
      <c r="D230" s="18">
        <v>3</v>
      </c>
      <c r="E230" s="17">
        <v>2</v>
      </c>
      <c r="F230" s="17">
        <v>4</v>
      </c>
      <c r="G230" s="17">
        <v>3</v>
      </c>
      <c r="H230" s="17">
        <v>2</v>
      </c>
      <c r="I230" s="17">
        <v>4</v>
      </c>
      <c r="J230" s="18">
        <v>3.2</v>
      </c>
      <c r="K230" s="19">
        <v>6.2</v>
      </c>
      <c r="L230" s="20" t="s">
        <v>2291</v>
      </c>
      <c r="M230" s="1"/>
      <c r="N230" t="s">
        <v>2291</v>
      </c>
      <c r="O230">
        <v>0</v>
      </c>
      <c r="P230" s="20" t="s">
        <v>2291</v>
      </c>
    </row>
    <row r="231" spans="1:16" x14ac:dyDescent="0.25">
      <c r="A231" s="17" t="s">
        <v>249</v>
      </c>
      <c r="B231" s="17" t="s">
        <v>2281</v>
      </c>
      <c r="C231" s="17"/>
      <c r="D231" s="18">
        <v>1</v>
      </c>
      <c r="E231" s="17">
        <v>2</v>
      </c>
      <c r="F231" s="17">
        <v>3</v>
      </c>
      <c r="G231" s="17">
        <v>4</v>
      </c>
      <c r="H231" s="17">
        <v>2</v>
      </c>
      <c r="I231" s="17">
        <v>1</v>
      </c>
      <c r="J231" s="18">
        <v>2.5</v>
      </c>
      <c r="K231" s="19">
        <v>3.5</v>
      </c>
      <c r="L231" s="20" t="s">
        <v>2280</v>
      </c>
      <c r="M231" s="1"/>
      <c r="N231" t="s">
        <v>2280</v>
      </c>
      <c r="O231">
        <v>0</v>
      </c>
      <c r="P231" s="20" t="s">
        <v>2280</v>
      </c>
    </row>
    <row r="232" spans="1:16" x14ac:dyDescent="0.25">
      <c r="A232" s="17" t="s">
        <v>250</v>
      </c>
      <c r="B232" s="17" t="s">
        <v>2279</v>
      </c>
      <c r="C232" s="17"/>
      <c r="D232" s="18">
        <v>2</v>
      </c>
      <c r="E232" s="17">
        <v>1</v>
      </c>
      <c r="F232" s="17">
        <v>4</v>
      </c>
      <c r="G232" s="17">
        <v>2</v>
      </c>
      <c r="H232" s="17">
        <v>3</v>
      </c>
      <c r="I232" s="17">
        <v>1</v>
      </c>
      <c r="J232" s="18">
        <v>2.5</v>
      </c>
      <c r="K232" s="19">
        <v>4.5</v>
      </c>
      <c r="L232" s="20" t="s">
        <v>2289</v>
      </c>
      <c r="M232" s="1"/>
      <c r="N232" t="s">
        <v>2289</v>
      </c>
      <c r="O232">
        <v>0</v>
      </c>
      <c r="P232" s="20" t="s">
        <v>2289</v>
      </c>
    </row>
    <row r="233" spans="1:16" x14ac:dyDescent="0.25">
      <c r="A233" s="17" t="s">
        <v>251</v>
      </c>
      <c r="B233" s="17" t="s">
        <v>2283</v>
      </c>
      <c r="C233" s="17"/>
      <c r="D233" s="18">
        <v>1</v>
      </c>
      <c r="E233" s="17">
        <v>1</v>
      </c>
      <c r="F233" s="17">
        <v>1</v>
      </c>
      <c r="G233" s="17">
        <v>2</v>
      </c>
      <c r="H233" s="17">
        <v>1</v>
      </c>
      <c r="I233" s="17">
        <v>2</v>
      </c>
      <c r="J233" s="18">
        <v>1.4</v>
      </c>
      <c r="K233" s="19">
        <v>2.4</v>
      </c>
      <c r="L233" s="20" t="s">
        <v>2280</v>
      </c>
      <c r="M233" s="1"/>
      <c r="N233" t="s">
        <v>2280</v>
      </c>
      <c r="O233">
        <v>0</v>
      </c>
      <c r="P233" s="20" t="s">
        <v>2280</v>
      </c>
    </row>
    <row r="234" spans="1:16" x14ac:dyDescent="0.25">
      <c r="A234" s="17" t="s">
        <v>252</v>
      </c>
      <c r="B234" s="17" t="s">
        <v>2279</v>
      </c>
      <c r="C234" s="17"/>
      <c r="D234" s="18">
        <v>3</v>
      </c>
      <c r="E234" s="17">
        <v>3</v>
      </c>
      <c r="F234" s="17">
        <v>4</v>
      </c>
      <c r="G234" s="17">
        <v>4</v>
      </c>
      <c r="H234" s="17">
        <v>3</v>
      </c>
      <c r="I234" s="17">
        <v>4</v>
      </c>
      <c r="J234" s="18">
        <v>3.7</v>
      </c>
      <c r="K234" s="19">
        <v>6.7</v>
      </c>
      <c r="L234" s="20" t="s">
        <v>2291</v>
      </c>
      <c r="M234" s="1" t="s">
        <v>2277</v>
      </c>
      <c r="N234" t="s">
        <v>2291</v>
      </c>
      <c r="O234">
        <v>0</v>
      </c>
      <c r="P234" s="20" t="s">
        <v>2291</v>
      </c>
    </row>
    <row r="235" spans="1:16" x14ac:dyDescent="0.25">
      <c r="A235" s="17" t="s">
        <v>253</v>
      </c>
      <c r="B235" s="17" t="s">
        <v>2279</v>
      </c>
      <c r="C235" s="17"/>
      <c r="D235" s="18">
        <v>1</v>
      </c>
      <c r="E235" s="17">
        <v>1</v>
      </c>
      <c r="F235" s="17">
        <v>1</v>
      </c>
      <c r="G235" s="17">
        <v>1</v>
      </c>
      <c r="H235" s="17">
        <v>1</v>
      </c>
      <c r="I235" s="17">
        <v>2</v>
      </c>
      <c r="J235" s="18">
        <v>1.2</v>
      </c>
      <c r="K235" s="19">
        <v>2.2000000000000002</v>
      </c>
      <c r="L235" s="20" t="s">
        <v>2280</v>
      </c>
      <c r="M235" s="1"/>
      <c r="N235" t="s">
        <v>2280</v>
      </c>
      <c r="O235">
        <v>0</v>
      </c>
      <c r="P235" s="20" t="s">
        <v>2280</v>
      </c>
    </row>
    <row r="236" spans="1:16" x14ac:dyDescent="0.25">
      <c r="A236" s="17" t="s">
        <v>254</v>
      </c>
      <c r="B236" s="17" t="s">
        <v>2283</v>
      </c>
      <c r="C236" s="17" t="s">
        <v>2282</v>
      </c>
      <c r="D236" s="18">
        <v>3</v>
      </c>
      <c r="E236" s="17">
        <v>1</v>
      </c>
      <c r="F236" s="17">
        <v>4</v>
      </c>
      <c r="G236" s="17">
        <v>3</v>
      </c>
      <c r="H236" s="17">
        <v>4</v>
      </c>
      <c r="I236" s="17">
        <v>2</v>
      </c>
      <c r="J236" s="18">
        <v>3.1</v>
      </c>
      <c r="K236" s="19">
        <v>6.1</v>
      </c>
      <c r="L236" s="20" t="s">
        <v>2291</v>
      </c>
      <c r="M236" s="1" t="s">
        <v>2277</v>
      </c>
      <c r="N236" t="s">
        <v>2291</v>
      </c>
      <c r="O236">
        <v>0</v>
      </c>
      <c r="P236" s="20" t="s">
        <v>2291</v>
      </c>
    </row>
    <row r="237" spans="1:16" x14ac:dyDescent="0.25">
      <c r="A237" s="17" t="s">
        <v>255</v>
      </c>
      <c r="B237" s="17" t="s">
        <v>2279</v>
      </c>
      <c r="C237" s="17"/>
      <c r="D237" s="18">
        <v>1</v>
      </c>
      <c r="E237" s="17">
        <v>1</v>
      </c>
      <c r="F237" s="17">
        <v>2</v>
      </c>
      <c r="G237" s="17">
        <v>1</v>
      </c>
      <c r="H237" s="17">
        <v>4</v>
      </c>
      <c r="I237" s="17">
        <v>1</v>
      </c>
      <c r="J237" s="18">
        <v>1.9</v>
      </c>
      <c r="K237" s="19">
        <v>2.9</v>
      </c>
      <c r="L237" s="20" t="s">
        <v>2280</v>
      </c>
      <c r="M237" s="1"/>
      <c r="N237" t="s">
        <v>2280</v>
      </c>
      <c r="O237">
        <v>0</v>
      </c>
      <c r="P237" s="20" t="s">
        <v>2280</v>
      </c>
    </row>
    <row r="238" spans="1:16" x14ac:dyDescent="0.25">
      <c r="A238" s="17" t="s">
        <v>256</v>
      </c>
      <c r="B238" s="17" t="s">
        <v>2279</v>
      </c>
      <c r="C238" s="17"/>
      <c r="D238" s="18">
        <v>1</v>
      </c>
      <c r="E238" s="17">
        <v>1</v>
      </c>
      <c r="F238" s="17">
        <v>1</v>
      </c>
      <c r="G238" s="17">
        <v>1</v>
      </c>
      <c r="H238" s="17">
        <v>2</v>
      </c>
      <c r="I238" s="17">
        <v>2</v>
      </c>
      <c r="J238" s="18">
        <v>1.4</v>
      </c>
      <c r="K238" s="19">
        <v>2.4</v>
      </c>
      <c r="L238" s="20" t="s">
        <v>2280</v>
      </c>
      <c r="M238" s="1"/>
      <c r="N238" t="s">
        <v>2280</v>
      </c>
      <c r="O238">
        <v>0</v>
      </c>
      <c r="P238" s="20" t="s">
        <v>2280</v>
      </c>
    </row>
    <row r="239" spans="1:16" x14ac:dyDescent="0.25">
      <c r="A239" s="17" t="s">
        <v>257</v>
      </c>
      <c r="B239" s="17" t="s">
        <v>2279</v>
      </c>
      <c r="C239" s="17"/>
      <c r="D239" s="18">
        <v>1</v>
      </c>
      <c r="E239" s="17">
        <v>3</v>
      </c>
      <c r="F239" s="17">
        <v>2</v>
      </c>
      <c r="G239" s="17">
        <v>4</v>
      </c>
      <c r="H239" s="17">
        <v>3</v>
      </c>
      <c r="I239" s="17">
        <v>2</v>
      </c>
      <c r="J239" s="18">
        <v>2.7</v>
      </c>
      <c r="K239" s="19">
        <v>3.7</v>
      </c>
      <c r="L239" s="20" t="s">
        <v>2280</v>
      </c>
      <c r="M239" s="1"/>
      <c r="N239" t="s">
        <v>2280</v>
      </c>
      <c r="O239">
        <v>0</v>
      </c>
      <c r="P239" s="20" t="s">
        <v>2280</v>
      </c>
    </row>
    <row r="240" spans="1:16" x14ac:dyDescent="0.25">
      <c r="A240" s="17" t="s">
        <v>258</v>
      </c>
      <c r="B240" s="17" t="s">
        <v>2279</v>
      </c>
      <c r="C240" s="17"/>
      <c r="D240" s="18">
        <v>2</v>
      </c>
      <c r="E240" s="17">
        <v>1</v>
      </c>
      <c r="F240" s="17">
        <v>3</v>
      </c>
      <c r="G240" s="17">
        <v>1</v>
      </c>
      <c r="H240" s="17">
        <v>2</v>
      </c>
      <c r="I240" s="17">
        <v>2</v>
      </c>
      <c r="J240" s="18">
        <v>2</v>
      </c>
      <c r="K240" s="19">
        <v>4</v>
      </c>
      <c r="L240" s="20" t="s">
        <v>2289</v>
      </c>
      <c r="M240" s="1"/>
      <c r="N240" t="s">
        <v>2289</v>
      </c>
      <c r="O240">
        <v>0</v>
      </c>
      <c r="P240" s="20" t="s">
        <v>2289</v>
      </c>
    </row>
    <row r="241" spans="1:16" x14ac:dyDescent="0.25">
      <c r="A241" s="17" t="s">
        <v>2287</v>
      </c>
      <c r="B241" s="17" t="s">
        <v>2279</v>
      </c>
      <c r="C241" s="17"/>
      <c r="D241" s="18">
        <v>1</v>
      </c>
      <c r="E241" s="17">
        <v>0</v>
      </c>
      <c r="F241" s="17">
        <v>1</v>
      </c>
      <c r="G241" s="17">
        <v>4</v>
      </c>
      <c r="H241" s="17">
        <v>1</v>
      </c>
      <c r="I241" s="17">
        <v>1</v>
      </c>
      <c r="J241" s="18">
        <v>1.5</v>
      </c>
      <c r="K241" s="19">
        <v>2.5</v>
      </c>
      <c r="L241" s="20" t="s">
        <v>2280</v>
      </c>
      <c r="M241" s="1"/>
      <c r="N241" t="s">
        <v>2280</v>
      </c>
      <c r="O241">
        <v>0</v>
      </c>
      <c r="P241" s="20" t="s">
        <v>2280</v>
      </c>
    </row>
    <row r="242" spans="1:16" x14ac:dyDescent="0.25">
      <c r="A242" s="17" t="s">
        <v>259</v>
      </c>
      <c r="B242" s="17" t="s">
        <v>2279</v>
      </c>
      <c r="C242" s="17"/>
      <c r="D242" s="18">
        <v>3</v>
      </c>
      <c r="E242" s="17">
        <v>2</v>
      </c>
      <c r="F242" s="17">
        <v>4</v>
      </c>
      <c r="G242" s="17">
        <v>3</v>
      </c>
      <c r="H242" s="17">
        <v>3</v>
      </c>
      <c r="I242" s="17">
        <v>4</v>
      </c>
      <c r="J242" s="18">
        <v>3.4</v>
      </c>
      <c r="K242" s="19">
        <v>6.4</v>
      </c>
      <c r="L242" s="20" t="s">
        <v>2291</v>
      </c>
      <c r="M242" s="1"/>
      <c r="N242" t="s">
        <v>2291</v>
      </c>
      <c r="O242">
        <v>0</v>
      </c>
      <c r="P242" s="20" t="s">
        <v>2291</v>
      </c>
    </row>
    <row r="243" spans="1:16" x14ac:dyDescent="0.25">
      <c r="A243" s="17" t="s">
        <v>260</v>
      </c>
      <c r="B243" s="17" t="s">
        <v>2279</v>
      </c>
      <c r="C243" s="17"/>
      <c r="D243" s="18">
        <v>1</v>
      </c>
      <c r="E243" s="17">
        <v>1</v>
      </c>
      <c r="F243" s="17">
        <v>2</v>
      </c>
      <c r="G243" s="17">
        <v>1</v>
      </c>
      <c r="H243" s="17">
        <v>2</v>
      </c>
      <c r="I243" s="17">
        <v>1</v>
      </c>
      <c r="J243" s="18">
        <v>1.5</v>
      </c>
      <c r="K243" s="19">
        <v>2.5</v>
      </c>
      <c r="L243" s="20" t="s">
        <v>2280</v>
      </c>
      <c r="M243" s="1"/>
      <c r="N243" t="s">
        <v>2280</v>
      </c>
      <c r="O243">
        <v>0</v>
      </c>
      <c r="P243" s="20" t="s">
        <v>2280</v>
      </c>
    </row>
    <row r="244" spans="1:16" x14ac:dyDescent="0.25">
      <c r="A244" s="17" t="s">
        <v>261</v>
      </c>
      <c r="B244" s="17" t="s">
        <v>2279</v>
      </c>
      <c r="C244" s="17"/>
      <c r="D244" s="18">
        <v>1</v>
      </c>
      <c r="E244" s="17">
        <v>1</v>
      </c>
      <c r="F244" s="17">
        <v>1</v>
      </c>
      <c r="G244" s="17">
        <v>4</v>
      </c>
      <c r="H244" s="17">
        <v>1</v>
      </c>
      <c r="I244" s="17">
        <v>1</v>
      </c>
      <c r="J244" s="18">
        <v>1.6</v>
      </c>
      <c r="K244" s="19">
        <v>2.6</v>
      </c>
      <c r="L244" s="20" t="s">
        <v>2280</v>
      </c>
      <c r="M244" s="1"/>
      <c r="N244" t="s">
        <v>2280</v>
      </c>
      <c r="O244">
        <v>0</v>
      </c>
      <c r="P244" s="20" t="s">
        <v>2280</v>
      </c>
    </row>
    <row r="245" spans="1:16" x14ac:dyDescent="0.25">
      <c r="A245" s="17" t="s">
        <v>262</v>
      </c>
      <c r="B245" s="17" t="s">
        <v>2279</v>
      </c>
      <c r="C245" s="17"/>
      <c r="D245" s="18">
        <v>1</v>
      </c>
      <c r="E245" s="17">
        <v>1</v>
      </c>
      <c r="F245" s="17">
        <v>3</v>
      </c>
      <c r="G245" s="17">
        <v>1</v>
      </c>
      <c r="H245" s="17">
        <v>3</v>
      </c>
      <c r="I245" s="17">
        <v>1</v>
      </c>
      <c r="J245" s="18">
        <v>2</v>
      </c>
      <c r="K245" s="19">
        <v>3</v>
      </c>
      <c r="L245" s="20" t="s">
        <v>2280</v>
      </c>
      <c r="M245" s="1"/>
      <c r="N245" t="s">
        <v>2280</v>
      </c>
      <c r="O245">
        <v>0</v>
      </c>
      <c r="P245" s="20" t="s">
        <v>2280</v>
      </c>
    </row>
    <row r="246" spans="1:16" x14ac:dyDescent="0.25">
      <c r="A246" s="17" t="s">
        <v>263</v>
      </c>
      <c r="B246" s="17" t="s">
        <v>2279</v>
      </c>
      <c r="C246" s="17"/>
      <c r="D246" s="18">
        <v>1</v>
      </c>
      <c r="E246" s="17">
        <v>1</v>
      </c>
      <c r="F246" s="17">
        <v>3</v>
      </c>
      <c r="G246" s="17">
        <v>1</v>
      </c>
      <c r="H246" s="17">
        <v>4</v>
      </c>
      <c r="I246" s="17">
        <v>1</v>
      </c>
      <c r="J246" s="18">
        <v>2.2000000000000002</v>
      </c>
      <c r="K246" s="19">
        <v>3.2</v>
      </c>
      <c r="L246" s="20" t="s">
        <v>2280</v>
      </c>
      <c r="M246" s="1"/>
      <c r="N246" t="s">
        <v>2280</v>
      </c>
      <c r="O246">
        <v>0</v>
      </c>
      <c r="P246" s="20" t="s">
        <v>2280</v>
      </c>
    </row>
    <row r="247" spans="1:16" x14ac:dyDescent="0.25">
      <c r="A247" s="17" t="s">
        <v>264</v>
      </c>
      <c r="B247" s="17" t="s">
        <v>2285</v>
      </c>
      <c r="C247" s="17"/>
      <c r="D247" s="18">
        <v>1</v>
      </c>
      <c r="E247" s="17">
        <v>1</v>
      </c>
      <c r="F247" s="17">
        <v>1</v>
      </c>
      <c r="G247" s="17">
        <v>1</v>
      </c>
      <c r="H247" s="17">
        <v>1</v>
      </c>
      <c r="I247" s="17">
        <v>1</v>
      </c>
      <c r="J247" s="18">
        <v>1</v>
      </c>
      <c r="K247" s="19">
        <v>2</v>
      </c>
      <c r="L247" s="20" t="s">
        <v>2280</v>
      </c>
      <c r="M247" s="1"/>
      <c r="N247" t="s">
        <v>2280</v>
      </c>
      <c r="O247">
        <v>0</v>
      </c>
      <c r="P247" s="20" t="s">
        <v>2280</v>
      </c>
    </row>
    <row r="248" spans="1:16" x14ac:dyDescent="0.25">
      <c r="A248" s="17" t="s">
        <v>265</v>
      </c>
      <c r="B248" s="17" t="s">
        <v>2279</v>
      </c>
      <c r="C248" s="17"/>
      <c r="D248" s="18">
        <v>2</v>
      </c>
      <c r="E248" s="17">
        <v>1</v>
      </c>
      <c r="F248" s="17">
        <v>2</v>
      </c>
      <c r="G248" s="17">
        <v>4</v>
      </c>
      <c r="H248" s="17">
        <v>4</v>
      </c>
      <c r="I248" s="17">
        <v>2</v>
      </c>
      <c r="J248" s="18">
        <v>2.7</v>
      </c>
      <c r="K248" s="19">
        <v>4.7</v>
      </c>
      <c r="L248" s="20" t="s">
        <v>2289</v>
      </c>
      <c r="M248" s="1"/>
      <c r="N248" t="s">
        <v>2289</v>
      </c>
      <c r="O248">
        <v>0</v>
      </c>
      <c r="P248" s="20" t="s">
        <v>2289</v>
      </c>
    </row>
    <row r="249" spans="1:16" x14ac:dyDescent="0.25">
      <c r="A249" s="17" t="s">
        <v>266</v>
      </c>
      <c r="B249" s="17" t="s">
        <v>2279</v>
      </c>
      <c r="C249" s="17"/>
      <c r="D249" s="18">
        <v>3</v>
      </c>
      <c r="E249" s="17">
        <v>2</v>
      </c>
      <c r="F249" s="17">
        <v>3</v>
      </c>
      <c r="G249" s="17">
        <v>1</v>
      </c>
      <c r="H249" s="17">
        <v>3</v>
      </c>
      <c r="I249" s="17">
        <v>4</v>
      </c>
      <c r="J249" s="18">
        <v>2.7</v>
      </c>
      <c r="K249" s="19">
        <v>5.7</v>
      </c>
      <c r="L249" s="20" t="s">
        <v>2289</v>
      </c>
      <c r="M249" s="1"/>
      <c r="N249" t="s">
        <v>2289</v>
      </c>
      <c r="O249">
        <v>0</v>
      </c>
      <c r="P249" s="20" t="s">
        <v>2289</v>
      </c>
    </row>
    <row r="250" spans="1:16" x14ac:dyDescent="0.25">
      <c r="A250" s="17" t="s">
        <v>267</v>
      </c>
      <c r="B250" s="17" t="s">
        <v>2279</v>
      </c>
      <c r="C250" s="17"/>
      <c r="D250" s="18">
        <v>1</v>
      </c>
      <c r="E250" s="17">
        <v>1</v>
      </c>
      <c r="F250" s="17">
        <v>1</v>
      </c>
      <c r="G250" s="17">
        <v>1</v>
      </c>
      <c r="H250" s="17">
        <v>2</v>
      </c>
      <c r="I250" s="17">
        <v>1</v>
      </c>
      <c r="J250" s="18">
        <v>1.2</v>
      </c>
      <c r="K250" s="19">
        <v>2.2000000000000002</v>
      </c>
      <c r="L250" s="20" t="s">
        <v>2280</v>
      </c>
      <c r="M250" s="1"/>
      <c r="N250" t="s">
        <v>2280</v>
      </c>
      <c r="O250">
        <v>0</v>
      </c>
      <c r="P250" s="20" t="s">
        <v>2280</v>
      </c>
    </row>
    <row r="251" spans="1:16" x14ac:dyDescent="0.25">
      <c r="A251" s="17" t="s">
        <v>268</v>
      </c>
      <c r="B251" s="17" t="s">
        <v>2279</v>
      </c>
      <c r="C251" s="17"/>
      <c r="D251" s="18">
        <v>1</v>
      </c>
      <c r="E251" s="17">
        <v>1</v>
      </c>
      <c r="F251" s="17">
        <v>1</v>
      </c>
      <c r="G251" s="17">
        <v>3</v>
      </c>
      <c r="H251" s="17">
        <v>2</v>
      </c>
      <c r="I251" s="17">
        <v>2</v>
      </c>
      <c r="J251" s="18">
        <v>1.8</v>
      </c>
      <c r="K251" s="19">
        <v>2.8</v>
      </c>
      <c r="L251" s="20" t="s">
        <v>2280</v>
      </c>
      <c r="M251" s="1"/>
      <c r="N251" t="s">
        <v>2280</v>
      </c>
      <c r="O251">
        <v>0</v>
      </c>
      <c r="P251" s="20" t="s">
        <v>2280</v>
      </c>
    </row>
    <row r="252" spans="1:16" x14ac:dyDescent="0.25">
      <c r="A252" s="17" t="s">
        <v>269</v>
      </c>
      <c r="B252" s="17" t="s">
        <v>2279</v>
      </c>
      <c r="C252" s="17"/>
      <c r="D252" s="18">
        <v>4</v>
      </c>
      <c r="E252" s="17">
        <v>4</v>
      </c>
      <c r="F252" s="17">
        <v>4</v>
      </c>
      <c r="G252" s="17">
        <v>4</v>
      </c>
      <c r="H252" s="17">
        <v>4</v>
      </c>
      <c r="I252" s="17">
        <v>4</v>
      </c>
      <c r="J252" s="18">
        <v>4</v>
      </c>
      <c r="K252" s="19">
        <v>8</v>
      </c>
      <c r="L252" s="20" t="s">
        <v>2290</v>
      </c>
      <c r="M252" s="1" t="s">
        <v>2277</v>
      </c>
      <c r="N252" t="s">
        <v>2290</v>
      </c>
      <c r="O252">
        <v>0</v>
      </c>
      <c r="P252" s="20" t="s">
        <v>2290</v>
      </c>
    </row>
    <row r="253" spans="1:16" x14ac:dyDescent="0.25">
      <c r="A253" s="17" t="s">
        <v>270</v>
      </c>
      <c r="B253" s="17" t="s">
        <v>2279</v>
      </c>
      <c r="C253" s="17"/>
      <c r="D253" s="18">
        <v>2</v>
      </c>
      <c r="E253" s="17">
        <v>2</v>
      </c>
      <c r="F253" s="17">
        <v>2</v>
      </c>
      <c r="G253" s="17">
        <v>2</v>
      </c>
      <c r="H253" s="17">
        <v>3</v>
      </c>
      <c r="I253" s="17">
        <v>2</v>
      </c>
      <c r="J253" s="18">
        <v>2.2000000000000002</v>
      </c>
      <c r="K253" s="19">
        <v>4.2</v>
      </c>
      <c r="L253" s="20" t="s">
        <v>2289</v>
      </c>
      <c r="M253" s="1"/>
      <c r="N253" t="s">
        <v>2289</v>
      </c>
      <c r="O253">
        <v>0</v>
      </c>
      <c r="P253" s="20" t="s">
        <v>2289</v>
      </c>
    </row>
    <row r="254" spans="1:16" x14ac:dyDescent="0.25">
      <c r="A254" s="17" t="s">
        <v>271</v>
      </c>
      <c r="B254" s="17" t="s">
        <v>2279</v>
      </c>
      <c r="C254" s="17"/>
      <c r="D254" s="18">
        <v>1</v>
      </c>
      <c r="E254" s="17">
        <v>1</v>
      </c>
      <c r="F254" s="17">
        <v>1</v>
      </c>
      <c r="G254" s="17">
        <v>1</v>
      </c>
      <c r="H254" s="17">
        <v>3</v>
      </c>
      <c r="I254" s="17">
        <v>1</v>
      </c>
      <c r="J254" s="18">
        <v>1.4</v>
      </c>
      <c r="K254" s="19">
        <v>2.4</v>
      </c>
      <c r="L254" s="20" t="s">
        <v>2280</v>
      </c>
      <c r="M254" s="1"/>
      <c r="N254" t="s">
        <v>2280</v>
      </c>
      <c r="O254">
        <v>0</v>
      </c>
      <c r="P254" s="20" t="s">
        <v>2280</v>
      </c>
    </row>
    <row r="255" spans="1:16" x14ac:dyDescent="0.25">
      <c r="A255" s="17" t="s">
        <v>272</v>
      </c>
      <c r="B255" s="17" t="s">
        <v>2279</v>
      </c>
      <c r="C255" s="17"/>
      <c r="D255" s="18">
        <v>3</v>
      </c>
      <c r="E255" s="17">
        <v>1</v>
      </c>
      <c r="F255" s="17">
        <v>3</v>
      </c>
      <c r="G255" s="17">
        <v>3</v>
      </c>
      <c r="H255" s="17">
        <v>4</v>
      </c>
      <c r="I255" s="17">
        <v>3</v>
      </c>
      <c r="J255" s="18">
        <v>3</v>
      </c>
      <c r="K255" s="19">
        <v>6</v>
      </c>
      <c r="L255" s="20" t="s">
        <v>2291</v>
      </c>
      <c r="M255" s="1"/>
      <c r="N255" t="s">
        <v>2291</v>
      </c>
      <c r="O255">
        <v>0</v>
      </c>
      <c r="P255" s="20" t="s">
        <v>2291</v>
      </c>
    </row>
    <row r="256" spans="1:16" x14ac:dyDescent="0.25">
      <c r="A256" s="17" t="s">
        <v>273</v>
      </c>
      <c r="B256" s="17" t="s">
        <v>2279</v>
      </c>
      <c r="C256" s="17"/>
      <c r="D256" s="18">
        <v>2</v>
      </c>
      <c r="E256" s="17">
        <v>1</v>
      </c>
      <c r="F256" s="17">
        <v>2</v>
      </c>
      <c r="G256" s="17">
        <v>3</v>
      </c>
      <c r="H256" s="17">
        <v>3</v>
      </c>
      <c r="I256" s="17">
        <v>2</v>
      </c>
      <c r="J256" s="18">
        <v>2.2999999999999998</v>
      </c>
      <c r="K256" s="19">
        <v>4.3</v>
      </c>
      <c r="L256" s="20" t="s">
        <v>2289</v>
      </c>
      <c r="M256" s="1"/>
      <c r="N256" t="s">
        <v>2289</v>
      </c>
      <c r="O256">
        <v>0</v>
      </c>
      <c r="P256" s="20" t="s">
        <v>2289</v>
      </c>
    </row>
    <row r="257" spans="1:16" x14ac:dyDescent="0.25">
      <c r="A257" s="17" t="s">
        <v>274</v>
      </c>
      <c r="B257" s="17" t="s">
        <v>2279</v>
      </c>
      <c r="C257" s="17"/>
      <c r="D257" s="18">
        <v>3</v>
      </c>
      <c r="E257" s="17">
        <v>2</v>
      </c>
      <c r="F257" s="17">
        <v>4</v>
      </c>
      <c r="G257" s="17">
        <v>4</v>
      </c>
      <c r="H257" s="17">
        <v>4</v>
      </c>
      <c r="I257" s="17">
        <v>4</v>
      </c>
      <c r="J257" s="18">
        <v>3.8</v>
      </c>
      <c r="K257" s="19">
        <v>6.8</v>
      </c>
      <c r="L257" s="20" t="s">
        <v>2291</v>
      </c>
      <c r="M257" s="1"/>
      <c r="N257" t="s">
        <v>2291</v>
      </c>
      <c r="O257">
        <v>0</v>
      </c>
      <c r="P257" s="20" t="s">
        <v>2291</v>
      </c>
    </row>
    <row r="258" spans="1:16" x14ac:dyDescent="0.25">
      <c r="A258" s="17" t="s">
        <v>275</v>
      </c>
      <c r="B258" s="17" t="s">
        <v>2285</v>
      </c>
      <c r="C258" s="17"/>
      <c r="D258" s="18">
        <v>2</v>
      </c>
      <c r="E258" s="17">
        <v>1</v>
      </c>
      <c r="F258" s="17">
        <v>4</v>
      </c>
      <c r="G258" s="17">
        <v>4</v>
      </c>
      <c r="H258" s="17">
        <v>4</v>
      </c>
      <c r="I258" s="17">
        <v>3</v>
      </c>
      <c r="J258" s="18">
        <v>3.5</v>
      </c>
      <c r="K258" s="19">
        <v>5.5</v>
      </c>
      <c r="L258" s="20" t="s">
        <v>2289</v>
      </c>
      <c r="M258" s="1"/>
      <c r="N258" t="s">
        <v>2289</v>
      </c>
      <c r="O258">
        <v>0</v>
      </c>
      <c r="P258" s="20" t="s">
        <v>2289</v>
      </c>
    </row>
    <row r="259" spans="1:16" x14ac:dyDescent="0.25">
      <c r="A259" s="17" t="s">
        <v>276</v>
      </c>
      <c r="B259" s="17" t="s">
        <v>2279</v>
      </c>
      <c r="C259" s="17"/>
      <c r="D259" s="18">
        <v>1</v>
      </c>
      <c r="E259" s="17">
        <v>1</v>
      </c>
      <c r="F259" s="17">
        <v>2</v>
      </c>
      <c r="G259" s="17">
        <v>1</v>
      </c>
      <c r="H259" s="17">
        <v>3</v>
      </c>
      <c r="I259" s="17">
        <v>2</v>
      </c>
      <c r="J259" s="18">
        <v>1.9</v>
      </c>
      <c r="K259" s="19">
        <v>2.9</v>
      </c>
      <c r="L259" s="20" t="s">
        <v>2280</v>
      </c>
      <c r="M259" s="1"/>
      <c r="N259" t="s">
        <v>2280</v>
      </c>
      <c r="O259">
        <v>0</v>
      </c>
      <c r="P259" s="20" t="s">
        <v>2280</v>
      </c>
    </row>
    <row r="260" spans="1:16" x14ac:dyDescent="0.25">
      <c r="A260" s="17" t="s">
        <v>277</v>
      </c>
      <c r="B260" s="17" t="s">
        <v>2279</v>
      </c>
      <c r="C260" s="17"/>
      <c r="D260" s="18">
        <v>3</v>
      </c>
      <c r="E260" s="17">
        <v>2</v>
      </c>
      <c r="F260" s="17">
        <v>4</v>
      </c>
      <c r="G260" s="17">
        <v>2</v>
      </c>
      <c r="H260" s="17">
        <v>3</v>
      </c>
      <c r="I260" s="17">
        <v>3</v>
      </c>
      <c r="J260" s="18">
        <v>3</v>
      </c>
      <c r="K260" s="19">
        <v>6</v>
      </c>
      <c r="L260" s="20" t="s">
        <v>2291</v>
      </c>
      <c r="M260" s="1"/>
      <c r="N260" t="s">
        <v>2291</v>
      </c>
      <c r="O260">
        <v>0</v>
      </c>
      <c r="P260" s="20" t="s">
        <v>2291</v>
      </c>
    </row>
    <row r="261" spans="1:16" x14ac:dyDescent="0.25">
      <c r="A261" s="17" t="s">
        <v>278</v>
      </c>
      <c r="B261" s="17" t="s">
        <v>2279</v>
      </c>
      <c r="C261" s="17"/>
      <c r="D261" s="18">
        <v>2</v>
      </c>
      <c r="E261" s="17">
        <v>1</v>
      </c>
      <c r="F261" s="17">
        <v>4</v>
      </c>
      <c r="G261" s="17">
        <v>3</v>
      </c>
      <c r="H261" s="17">
        <v>4</v>
      </c>
      <c r="I261" s="17">
        <v>3</v>
      </c>
      <c r="J261" s="18">
        <v>3.3</v>
      </c>
      <c r="K261" s="19">
        <v>5.3</v>
      </c>
      <c r="L261" s="20" t="s">
        <v>2289</v>
      </c>
      <c r="M261" s="1"/>
      <c r="N261" t="s">
        <v>2289</v>
      </c>
      <c r="O261">
        <v>0</v>
      </c>
      <c r="P261" s="20" t="s">
        <v>2289</v>
      </c>
    </row>
  </sheetData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62"/>
  <sheetViews>
    <sheetView topLeftCell="E1" workbookViewId="0">
      <selection activeCell="M6" sqref="M6"/>
    </sheetView>
  </sheetViews>
  <sheetFormatPr defaultRowHeight="15" x14ac:dyDescent="0.25"/>
  <cols>
    <col min="1" max="1" width="20.5703125" bestFit="1" customWidth="1"/>
    <col min="2" max="2" width="17.28515625" bestFit="1" customWidth="1"/>
    <col min="3" max="3" width="11" bestFit="1" customWidth="1"/>
    <col min="4" max="4" width="46.28515625" bestFit="1" customWidth="1"/>
    <col min="5" max="5" width="23.7109375" bestFit="1" customWidth="1"/>
    <col min="6" max="6" width="20.5703125" bestFit="1" customWidth="1"/>
    <col min="7" max="7" width="11.7109375" bestFit="1" customWidth="1"/>
    <col min="8" max="8" width="12.28515625" bestFit="1" customWidth="1"/>
    <col min="9" max="9" width="24.28515625" bestFit="1" customWidth="1"/>
    <col min="10" max="10" width="13.42578125" bestFit="1" customWidth="1"/>
    <col min="11" max="11" width="13.7109375" bestFit="1" customWidth="1"/>
    <col min="12" max="12" width="22" bestFit="1" customWidth="1"/>
    <col min="13" max="13" width="86.7109375" bestFit="1" customWidth="1"/>
    <col min="14" max="14" width="15.140625" bestFit="1" customWidth="1"/>
    <col min="15" max="15" width="22.28515625" bestFit="1" customWidth="1"/>
    <col min="16" max="16" width="26.140625" bestFit="1" customWidth="1"/>
    <col min="17" max="17" width="31" bestFit="1" customWidth="1"/>
    <col min="18" max="18" width="31.7109375" bestFit="1" customWidth="1"/>
    <col min="19" max="19" width="27.42578125" bestFit="1" customWidth="1"/>
    <col min="20" max="20" width="28.42578125" bestFit="1" customWidth="1"/>
    <col min="21" max="21" width="14.28515625" bestFit="1" customWidth="1"/>
    <col min="22" max="22" width="9.5703125" bestFit="1" customWidth="1"/>
    <col min="23" max="24" width="126.140625" bestFit="1" customWidth="1"/>
    <col min="25" max="25" width="90.85546875" bestFit="1" customWidth="1"/>
    <col min="26" max="26" width="106.28515625" bestFit="1" customWidth="1"/>
    <col min="27" max="27" width="62.140625" bestFit="1" customWidth="1"/>
    <col min="28" max="28" width="12.42578125" bestFit="1" customWidth="1"/>
    <col min="29" max="29" width="13.28515625" bestFit="1" customWidth="1"/>
  </cols>
  <sheetData>
    <row r="1" spans="1:29" x14ac:dyDescent="0.25">
      <c r="A1" t="s">
        <v>2682</v>
      </c>
      <c r="B1" t="s">
        <v>2681</v>
      </c>
      <c r="C1" t="s">
        <v>3</v>
      </c>
      <c r="D1" t="s">
        <v>2680</v>
      </c>
      <c r="E1" t="s">
        <v>2679</v>
      </c>
      <c r="F1" t="s">
        <v>2678</v>
      </c>
      <c r="G1" t="s">
        <v>2677</v>
      </c>
      <c r="H1" t="s">
        <v>2676</v>
      </c>
      <c r="I1" t="s">
        <v>2675</v>
      </c>
      <c r="J1" t="s">
        <v>2674</v>
      </c>
      <c r="K1" t="s">
        <v>2673</v>
      </c>
      <c r="L1" t="s">
        <v>2672</v>
      </c>
      <c r="M1" t="s">
        <v>2671</v>
      </c>
      <c r="N1" t="s">
        <v>2670</v>
      </c>
      <c r="O1" t="s">
        <v>2669</v>
      </c>
      <c r="P1" t="s">
        <v>2668</v>
      </c>
      <c r="Q1" t="s">
        <v>2667</v>
      </c>
      <c r="R1" t="s">
        <v>2666</v>
      </c>
      <c r="S1" t="s">
        <v>2665</v>
      </c>
      <c r="T1" t="s">
        <v>2664</v>
      </c>
      <c r="U1" t="s">
        <v>2663</v>
      </c>
      <c r="V1" t="s">
        <v>2662</v>
      </c>
      <c r="W1" t="s">
        <v>2661</v>
      </c>
      <c r="X1" t="s">
        <v>2660</v>
      </c>
      <c r="Y1" t="s">
        <v>2659</v>
      </c>
      <c r="Z1" t="s">
        <v>2658</v>
      </c>
      <c r="AA1" t="s">
        <v>2657</v>
      </c>
      <c r="AB1" t="s">
        <v>2656</v>
      </c>
      <c r="AC1" t="s">
        <v>2683</v>
      </c>
    </row>
    <row r="2" spans="1:29" x14ac:dyDescent="0.25">
      <c r="A2">
        <v>81</v>
      </c>
      <c r="B2" t="s">
        <v>27</v>
      </c>
      <c r="C2">
        <v>1998001229</v>
      </c>
      <c r="D2" t="s">
        <v>945</v>
      </c>
      <c r="E2">
        <v>5</v>
      </c>
      <c r="F2" t="s">
        <v>352</v>
      </c>
      <c r="G2" t="s">
        <v>14</v>
      </c>
      <c r="H2">
        <v>1</v>
      </c>
      <c r="I2">
        <v>1</v>
      </c>
      <c r="J2" t="s">
        <v>2315</v>
      </c>
      <c r="K2">
        <v>302</v>
      </c>
      <c r="L2" t="s">
        <v>2314</v>
      </c>
      <c r="M2" t="s">
        <v>2655</v>
      </c>
      <c r="N2" s="33">
        <v>27053230000175</v>
      </c>
      <c r="O2">
        <v>60</v>
      </c>
      <c r="P2" t="s">
        <v>2525</v>
      </c>
      <c r="Q2" t="s">
        <v>2525</v>
      </c>
      <c r="R2" t="s">
        <v>2525</v>
      </c>
      <c r="S2">
        <v>3</v>
      </c>
      <c r="T2" t="s">
        <v>2283</v>
      </c>
      <c r="U2" t="s">
        <v>2310</v>
      </c>
      <c r="V2">
        <v>6512000</v>
      </c>
      <c r="W2" t="s">
        <v>2537</v>
      </c>
      <c r="X2" t="s">
        <v>2537</v>
      </c>
      <c r="Y2" t="s">
        <v>2536</v>
      </c>
      <c r="Z2" t="s">
        <v>2531</v>
      </c>
      <c r="AA2" t="s">
        <v>2307</v>
      </c>
      <c r="AB2" t="s">
        <v>2306</v>
      </c>
      <c r="AC2" t="s">
        <v>2684</v>
      </c>
    </row>
    <row r="3" spans="1:29" x14ac:dyDescent="0.25">
      <c r="A3">
        <v>81</v>
      </c>
      <c r="B3" t="s">
        <v>27</v>
      </c>
      <c r="C3">
        <v>1998001229</v>
      </c>
      <c r="D3" t="s">
        <v>945</v>
      </c>
      <c r="E3">
        <v>5</v>
      </c>
      <c r="F3" t="s">
        <v>352</v>
      </c>
      <c r="G3" t="s">
        <v>14</v>
      </c>
      <c r="H3">
        <v>1</v>
      </c>
      <c r="I3">
        <v>1</v>
      </c>
      <c r="J3" t="s">
        <v>2315</v>
      </c>
      <c r="K3">
        <v>302</v>
      </c>
      <c r="L3" t="s">
        <v>2314</v>
      </c>
      <c r="M3" t="s">
        <v>2654</v>
      </c>
      <c r="N3" s="33">
        <v>27034677000105</v>
      </c>
      <c r="O3">
        <v>60</v>
      </c>
      <c r="P3" t="s">
        <v>2525</v>
      </c>
      <c r="Q3" t="s">
        <v>2525</v>
      </c>
      <c r="R3" t="s">
        <v>2525</v>
      </c>
      <c r="S3">
        <v>3</v>
      </c>
      <c r="T3" t="s">
        <v>2283</v>
      </c>
      <c r="U3" t="s">
        <v>2310</v>
      </c>
      <c r="V3">
        <v>6622300</v>
      </c>
      <c r="W3" t="s">
        <v>2528</v>
      </c>
      <c r="X3" t="s">
        <v>2528</v>
      </c>
      <c r="Y3" t="s">
        <v>2527</v>
      </c>
      <c r="Z3" t="s">
        <v>2526</v>
      </c>
      <c r="AA3" t="s">
        <v>2307</v>
      </c>
      <c r="AB3" t="s">
        <v>2306</v>
      </c>
      <c r="AC3" t="s">
        <v>2684</v>
      </c>
    </row>
    <row r="4" spans="1:29" x14ac:dyDescent="0.25">
      <c r="A4">
        <v>81</v>
      </c>
      <c r="B4" t="s">
        <v>27</v>
      </c>
      <c r="C4">
        <v>2017000256</v>
      </c>
      <c r="D4" t="s">
        <v>1799</v>
      </c>
      <c r="E4">
        <v>3</v>
      </c>
      <c r="F4" t="s">
        <v>297</v>
      </c>
      <c r="G4" t="s">
        <v>14</v>
      </c>
      <c r="H4">
        <v>1</v>
      </c>
      <c r="I4">
        <v>1</v>
      </c>
      <c r="J4" t="s">
        <v>2315</v>
      </c>
      <c r="K4">
        <v>301</v>
      </c>
      <c r="L4" t="s">
        <v>2314</v>
      </c>
      <c r="M4" t="s">
        <v>2655</v>
      </c>
      <c r="N4" s="33">
        <v>27053230000175</v>
      </c>
      <c r="O4">
        <v>34324</v>
      </c>
      <c r="P4" t="s">
        <v>2523</v>
      </c>
      <c r="Q4" t="s">
        <v>2523</v>
      </c>
      <c r="R4" t="s">
        <v>2522</v>
      </c>
      <c r="S4">
        <v>3</v>
      </c>
      <c r="T4" t="s">
        <v>2283</v>
      </c>
      <c r="U4" t="s">
        <v>2310</v>
      </c>
      <c r="V4">
        <v>6512000</v>
      </c>
      <c r="W4" t="s">
        <v>2537</v>
      </c>
      <c r="X4" t="s">
        <v>2537</v>
      </c>
      <c r="Y4" t="s">
        <v>2536</v>
      </c>
      <c r="Z4" t="s">
        <v>2531</v>
      </c>
      <c r="AA4" t="s">
        <v>2307</v>
      </c>
      <c r="AB4" t="s">
        <v>2306</v>
      </c>
      <c r="AC4" t="s">
        <v>2684</v>
      </c>
    </row>
    <row r="5" spans="1:29" x14ac:dyDescent="0.25">
      <c r="A5">
        <v>81</v>
      </c>
      <c r="B5" t="s">
        <v>27</v>
      </c>
      <c r="C5">
        <v>2017000256</v>
      </c>
      <c r="D5" t="s">
        <v>1799</v>
      </c>
      <c r="E5">
        <v>3</v>
      </c>
      <c r="F5" t="s">
        <v>297</v>
      </c>
      <c r="G5" t="s">
        <v>14</v>
      </c>
      <c r="H5">
        <v>1</v>
      </c>
      <c r="I5">
        <v>1</v>
      </c>
      <c r="J5" t="s">
        <v>2315</v>
      </c>
      <c r="K5">
        <v>301</v>
      </c>
      <c r="L5" t="s">
        <v>2314</v>
      </c>
      <c r="M5" t="s">
        <v>2654</v>
      </c>
      <c r="N5" s="33">
        <v>27034677000105</v>
      </c>
      <c r="O5">
        <v>34324</v>
      </c>
      <c r="P5" t="s">
        <v>2523</v>
      </c>
      <c r="Q5" t="s">
        <v>2523</v>
      </c>
      <c r="R5" t="s">
        <v>2522</v>
      </c>
      <c r="S5">
        <v>3</v>
      </c>
      <c r="T5" t="s">
        <v>2283</v>
      </c>
      <c r="U5" t="s">
        <v>2310</v>
      </c>
      <c r="V5">
        <v>6622300</v>
      </c>
      <c r="W5" t="s">
        <v>2528</v>
      </c>
      <c r="X5" t="s">
        <v>2528</v>
      </c>
      <c r="Y5" t="s">
        <v>2527</v>
      </c>
      <c r="Z5" t="s">
        <v>2526</v>
      </c>
      <c r="AA5" t="s">
        <v>2307</v>
      </c>
      <c r="AB5" t="s">
        <v>2306</v>
      </c>
      <c r="AC5" t="s">
        <v>2684</v>
      </c>
    </row>
    <row r="6" spans="1:29" x14ac:dyDescent="0.25">
      <c r="A6">
        <v>93</v>
      </c>
      <c r="B6" t="s">
        <v>28</v>
      </c>
      <c r="C6">
        <v>1987000129</v>
      </c>
      <c r="D6" t="s">
        <v>532</v>
      </c>
      <c r="E6">
        <v>1</v>
      </c>
      <c r="F6" t="s">
        <v>286</v>
      </c>
      <c r="G6" t="s">
        <v>8</v>
      </c>
      <c r="H6">
        <v>2</v>
      </c>
      <c r="I6">
        <v>1</v>
      </c>
      <c r="J6" t="s">
        <v>2315</v>
      </c>
      <c r="K6">
        <v>302</v>
      </c>
      <c r="L6" t="s">
        <v>2314</v>
      </c>
      <c r="M6" t="s">
        <v>2600</v>
      </c>
      <c r="N6" s="33">
        <v>4270778000171</v>
      </c>
      <c r="O6">
        <v>61</v>
      </c>
      <c r="P6" t="s">
        <v>2653</v>
      </c>
      <c r="Q6" t="s">
        <v>2520</v>
      </c>
      <c r="R6" t="s">
        <v>2520</v>
      </c>
      <c r="S6">
        <v>1</v>
      </c>
      <c r="T6" t="s">
        <v>2279</v>
      </c>
      <c r="U6" t="s">
        <v>2310</v>
      </c>
      <c r="V6">
        <v>6629100</v>
      </c>
      <c r="W6" t="s">
        <v>2578</v>
      </c>
      <c r="X6" t="s">
        <v>2578</v>
      </c>
      <c r="Y6" t="s">
        <v>2527</v>
      </c>
      <c r="Z6" t="s">
        <v>2526</v>
      </c>
      <c r="AA6" t="s">
        <v>2307</v>
      </c>
      <c r="AB6" t="s">
        <v>2306</v>
      </c>
      <c r="AC6" t="s">
        <v>2684</v>
      </c>
    </row>
    <row r="7" spans="1:29" x14ac:dyDescent="0.25">
      <c r="A7">
        <v>93</v>
      </c>
      <c r="B7" t="s">
        <v>28</v>
      </c>
      <c r="C7">
        <v>1994000619</v>
      </c>
      <c r="D7" t="s">
        <v>736</v>
      </c>
      <c r="E7">
        <v>1</v>
      </c>
      <c r="F7" t="s">
        <v>286</v>
      </c>
      <c r="G7" t="s">
        <v>8</v>
      </c>
      <c r="H7">
        <v>2</v>
      </c>
      <c r="I7">
        <v>1</v>
      </c>
      <c r="J7" t="s">
        <v>2315</v>
      </c>
      <c r="K7">
        <v>302</v>
      </c>
      <c r="L7" t="s">
        <v>2314</v>
      </c>
      <c r="M7" t="s">
        <v>2600</v>
      </c>
      <c r="N7" s="33">
        <v>4270778000171</v>
      </c>
      <c r="O7">
        <v>23671</v>
      </c>
      <c r="P7" t="s">
        <v>2653</v>
      </c>
      <c r="Q7" t="s">
        <v>2652</v>
      </c>
      <c r="R7" t="s">
        <v>2652</v>
      </c>
      <c r="S7">
        <v>1</v>
      </c>
      <c r="T7" t="s">
        <v>2279</v>
      </c>
      <c r="U7" t="s">
        <v>2310</v>
      </c>
      <c r="V7">
        <v>6629100</v>
      </c>
      <c r="W7" t="s">
        <v>2578</v>
      </c>
      <c r="X7" t="s">
        <v>2578</v>
      </c>
      <c r="Y7" t="s">
        <v>2527</v>
      </c>
      <c r="Z7" t="s">
        <v>2526</v>
      </c>
      <c r="AA7" t="s">
        <v>2307</v>
      </c>
      <c r="AB7" t="s">
        <v>2306</v>
      </c>
      <c r="AC7" t="s">
        <v>2684</v>
      </c>
    </row>
    <row r="8" spans="1:29" x14ac:dyDescent="0.25">
      <c r="A8">
        <v>93</v>
      </c>
      <c r="B8" t="s">
        <v>28</v>
      </c>
      <c r="C8">
        <v>1996002856</v>
      </c>
      <c r="D8" t="s">
        <v>848</v>
      </c>
      <c r="E8">
        <v>1</v>
      </c>
      <c r="F8" t="s">
        <v>286</v>
      </c>
      <c r="G8" t="s">
        <v>8</v>
      </c>
      <c r="H8">
        <v>2</v>
      </c>
      <c r="I8">
        <v>1</v>
      </c>
      <c r="J8" t="s">
        <v>2315</v>
      </c>
      <c r="K8">
        <v>301</v>
      </c>
      <c r="L8" t="s">
        <v>2314</v>
      </c>
      <c r="M8" t="s">
        <v>2651</v>
      </c>
      <c r="N8" s="33">
        <v>87376109000106</v>
      </c>
      <c r="O8">
        <v>34843</v>
      </c>
      <c r="P8" t="s">
        <v>2518</v>
      </c>
      <c r="Q8" t="s">
        <v>2518</v>
      </c>
      <c r="R8" t="s">
        <v>2518</v>
      </c>
      <c r="S8">
        <v>1</v>
      </c>
      <c r="T8" t="s">
        <v>2279</v>
      </c>
      <c r="U8" t="s">
        <v>2310</v>
      </c>
      <c r="V8">
        <v>6511101</v>
      </c>
      <c r="W8" t="s">
        <v>2539</v>
      </c>
      <c r="X8" t="s">
        <v>2539</v>
      </c>
      <c r="Y8" t="s">
        <v>2536</v>
      </c>
      <c r="Z8" t="s">
        <v>2531</v>
      </c>
      <c r="AA8" t="s">
        <v>2307</v>
      </c>
      <c r="AB8" t="s">
        <v>2306</v>
      </c>
      <c r="AC8" t="s">
        <v>2684</v>
      </c>
    </row>
    <row r="9" spans="1:29" x14ac:dyDescent="0.25">
      <c r="A9">
        <v>93</v>
      </c>
      <c r="B9" t="s">
        <v>28</v>
      </c>
      <c r="C9">
        <v>1996002856</v>
      </c>
      <c r="D9" t="s">
        <v>848</v>
      </c>
      <c r="E9">
        <v>1</v>
      </c>
      <c r="F9" t="s">
        <v>286</v>
      </c>
      <c r="G9" t="s">
        <v>8</v>
      </c>
      <c r="H9">
        <v>2</v>
      </c>
      <c r="I9">
        <v>1</v>
      </c>
      <c r="J9" t="s">
        <v>2315</v>
      </c>
      <c r="K9">
        <v>301</v>
      </c>
      <c r="L9" t="s">
        <v>2314</v>
      </c>
      <c r="M9" t="s">
        <v>2600</v>
      </c>
      <c r="N9" s="33">
        <v>4270778000171</v>
      </c>
      <c r="O9">
        <v>34843</v>
      </c>
      <c r="P9" t="s">
        <v>2518</v>
      </c>
      <c r="Q9" t="s">
        <v>2518</v>
      </c>
      <c r="R9" t="s">
        <v>2518</v>
      </c>
      <c r="S9">
        <v>1</v>
      </c>
      <c r="T9" t="s">
        <v>2279</v>
      </c>
      <c r="U9" t="s">
        <v>2310</v>
      </c>
      <c r="V9">
        <v>6629100</v>
      </c>
      <c r="W9" t="s">
        <v>2578</v>
      </c>
      <c r="X9" t="s">
        <v>2578</v>
      </c>
      <c r="Y9" t="s">
        <v>2527</v>
      </c>
      <c r="Z9" t="s">
        <v>2526</v>
      </c>
      <c r="AA9" t="s">
        <v>2307</v>
      </c>
      <c r="AB9" t="s">
        <v>2306</v>
      </c>
      <c r="AC9" t="s">
        <v>2684</v>
      </c>
    </row>
    <row r="10" spans="1:29" x14ac:dyDescent="0.25">
      <c r="A10">
        <v>93</v>
      </c>
      <c r="B10" t="s">
        <v>28</v>
      </c>
      <c r="C10">
        <v>1996002929</v>
      </c>
      <c r="D10" t="s">
        <v>850</v>
      </c>
      <c r="E10">
        <v>5</v>
      </c>
      <c r="F10" t="s">
        <v>352</v>
      </c>
      <c r="G10" t="s">
        <v>8</v>
      </c>
      <c r="H10">
        <v>2</v>
      </c>
      <c r="I10">
        <v>1</v>
      </c>
      <c r="J10" t="s">
        <v>2315</v>
      </c>
      <c r="K10">
        <v>301</v>
      </c>
      <c r="L10" t="s">
        <v>2314</v>
      </c>
      <c r="M10" t="s">
        <v>2651</v>
      </c>
      <c r="N10" s="33">
        <v>87376109000106</v>
      </c>
      <c r="O10">
        <v>34467</v>
      </c>
      <c r="P10" t="s">
        <v>2518</v>
      </c>
      <c r="Q10" t="s">
        <v>2518</v>
      </c>
      <c r="R10" t="s">
        <v>2518</v>
      </c>
      <c r="S10">
        <v>1</v>
      </c>
      <c r="T10" t="s">
        <v>2279</v>
      </c>
      <c r="U10" t="s">
        <v>2310</v>
      </c>
      <c r="V10">
        <v>6511101</v>
      </c>
      <c r="W10" t="s">
        <v>2539</v>
      </c>
      <c r="X10" t="s">
        <v>2539</v>
      </c>
      <c r="Y10" t="s">
        <v>2536</v>
      </c>
      <c r="Z10" t="s">
        <v>2531</v>
      </c>
      <c r="AA10" t="s">
        <v>2307</v>
      </c>
      <c r="AB10" t="s">
        <v>2306</v>
      </c>
      <c r="AC10" t="s">
        <v>2684</v>
      </c>
    </row>
    <row r="11" spans="1:29" x14ac:dyDescent="0.25">
      <c r="A11">
        <v>93</v>
      </c>
      <c r="B11" t="s">
        <v>28</v>
      </c>
      <c r="C11">
        <v>1996002929</v>
      </c>
      <c r="D11" t="s">
        <v>850</v>
      </c>
      <c r="E11">
        <v>5</v>
      </c>
      <c r="F11" t="s">
        <v>352</v>
      </c>
      <c r="G11" t="s">
        <v>8</v>
      </c>
      <c r="H11">
        <v>2</v>
      </c>
      <c r="I11">
        <v>1</v>
      </c>
      <c r="J11" t="s">
        <v>2315</v>
      </c>
      <c r="K11">
        <v>301</v>
      </c>
      <c r="L11" t="s">
        <v>2314</v>
      </c>
      <c r="M11" t="s">
        <v>2600</v>
      </c>
      <c r="N11" s="33">
        <v>4270778000171</v>
      </c>
      <c r="O11">
        <v>34467</v>
      </c>
      <c r="P11" t="s">
        <v>2518</v>
      </c>
      <c r="Q11" t="s">
        <v>2518</v>
      </c>
      <c r="R11" t="s">
        <v>2518</v>
      </c>
      <c r="S11">
        <v>1</v>
      </c>
      <c r="T11" t="s">
        <v>2279</v>
      </c>
      <c r="U11" t="s">
        <v>2310</v>
      </c>
      <c r="V11">
        <v>6629100</v>
      </c>
      <c r="W11" t="s">
        <v>2578</v>
      </c>
      <c r="X11" t="s">
        <v>2578</v>
      </c>
      <c r="Y11" t="s">
        <v>2527</v>
      </c>
      <c r="Z11" t="s">
        <v>2526</v>
      </c>
      <c r="AA11" t="s">
        <v>2307</v>
      </c>
      <c r="AB11" t="s">
        <v>2306</v>
      </c>
      <c r="AC11" t="s">
        <v>2684</v>
      </c>
    </row>
    <row r="12" spans="1:29" x14ac:dyDescent="0.25">
      <c r="A12">
        <v>93</v>
      </c>
      <c r="B12" t="s">
        <v>28</v>
      </c>
      <c r="C12">
        <v>2000002692</v>
      </c>
      <c r="D12" t="s">
        <v>1134</v>
      </c>
      <c r="E12">
        <v>5</v>
      </c>
      <c r="F12" t="s">
        <v>352</v>
      </c>
      <c r="G12" t="s">
        <v>8</v>
      </c>
      <c r="H12">
        <v>2</v>
      </c>
      <c r="I12">
        <v>1</v>
      </c>
      <c r="J12" t="s">
        <v>2315</v>
      </c>
      <c r="K12">
        <v>301</v>
      </c>
      <c r="L12" t="s">
        <v>2314</v>
      </c>
      <c r="M12" t="s">
        <v>2600</v>
      </c>
      <c r="N12" s="33">
        <v>4270778000171</v>
      </c>
      <c r="O12">
        <v>32529</v>
      </c>
      <c r="P12" t="s">
        <v>2650</v>
      </c>
      <c r="Q12" t="s">
        <v>2515</v>
      </c>
      <c r="R12" t="s">
        <v>2515</v>
      </c>
      <c r="S12">
        <v>1</v>
      </c>
      <c r="T12" t="s">
        <v>2279</v>
      </c>
      <c r="U12" t="s">
        <v>2310</v>
      </c>
      <c r="V12">
        <v>6629100</v>
      </c>
      <c r="W12" t="s">
        <v>2578</v>
      </c>
      <c r="X12" t="s">
        <v>2578</v>
      </c>
      <c r="Y12" t="s">
        <v>2527</v>
      </c>
      <c r="Z12" t="s">
        <v>2526</v>
      </c>
      <c r="AA12" t="s">
        <v>2307</v>
      </c>
      <c r="AB12" t="s">
        <v>2306</v>
      </c>
      <c r="AC12" t="s">
        <v>2684</v>
      </c>
    </row>
    <row r="13" spans="1:29" x14ac:dyDescent="0.25">
      <c r="A13">
        <v>93</v>
      </c>
      <c r="B13" t="s">
        <v>28</v>
      </c>
      <c r="C13">
        <v>2005003956</v>
      </c>
      <c r="D13" t="s">
        <v>1385</v>
      </c>
      <c r="E13">
        <v>5</v>
      </c>
      <c r="F13" t="s">
        <v>352</v>
      </c>
      <c r="G13" t="s">
        <v>8</v>
      </c>
      <c r="H13">
        <v>2</v>
      </c>
      <c r="I13">
        <v>1</v>
      </c>
      <c r="J13" t="s">
        <v>2315</v>
      </c>
      <c r="K13">
        <v>302</v>
      </c>
      <c r="L13" t="s">
        <v>2314</v>
      </c>
      <c r="M13" t="s">
        <v>2600</v>
      </c>
      <c r="N13" s="33">
        <v>4270778000171</v>
      </c>
      <c r="O13">
        <v>956</v>
      </c>
      <c r="P13" t="s">
        <v>2650</v>
      </c>
      <c r="Q13" t="s">
        <v>2513</v>
      </c>
      <c r="R13" t="s">
        <v>2513</v>
      </c>
      <c r="S13">
        <v>1</v>
      </c>
      <c r="T13" t="s">
        <v>2279</v>
      </c>
      <c r="U13" t="s">
        <v>2310</v>
      </c>
      <c r="V13">
        <v>6629100</v>
      </c>
      <c r="W13" t="s">
        <v>2578</v>
      </c>
      <c r="X13" t="s">
        <v>2578</v>
      </c>
      <c r="Y13" t="s">
        <v>2527</v>
      </c>
      <c r="Z13" t="s">
        <v>2526</v>
      </c>
      <c r="AA13" t="s">
        <v>2307</v>
      </c>
      <c r="AB13" t="s">
        <v>2306</v>
      </c>
      <c r="AC13" t="s">
        <v>2684</v>
      </c>
    </row>
    <row r="14" spans="1:29" x14ac:dyDescent="0.25">
      <c r="A14">
        <v>93</v>
      </c>
      <c r="B14" t="s">
        <v>28</v>
      </c>
      <c r="C14">
        <v>2021002365</v>
      </c>
      <c r="D14" t="s">
        <v>2219</v>
      </c>
      <c r="E14">
        <v>3</v>
      </c>
      <c r="F14" t="s">
        <v>297</v>
      </c>
      <c r="G14" t="s">
        <v>14</v>
      </c>
      <c r="H14">
        <v>1</v>
      </c>
      <c r="I14">
        <v>1</v>
      </c>
      <c r="J14" t="s">
        <v>2315</v>
      </c>
      <c r="K14">
        <v>301</v>
      </c>
      <c r="L14" t="s">
        <v>2314</v>
      </c>
      <c r="M14" t="s">
        <v>2600</v>
      </c>
      <c r="N14" s="33">
        <v>4270778000171</v>
      </c>
      <c r="O14">
        <v>44205</v>
      </c>
      <c r="P14" t="s">
        <v>2509</v>
      </c>
      <c r="Q14" t="s">
        <v>2509</v>
      </c>
      <c r="R14" t="s">
        <v>2508</v>
      </c>
      <c r="S14">
        <v>1</v>
      </c>
      <c r="T14" t="s">
        <v>2279</v>
      </c>
      <c r="U14" t="s">
        <v>2310</v>
      </c>
      <c r="V14">
        <v>6629100</v>
      </c>
      <c r="W14" t="s">
        <v>2578</v>
      </c>
      <c r="X14" t="s">
        <v>2578</v>
      </c>
      <c r="Y14" t="s">
        <v>2527</v>
      </c>
      <c r="Z14" t="s">
        <v>2526</v>
      </c>
      <c r="AA14" t="s">
        <v>2307</v>
      </c>
      <c r="AB14" t="s">
        <v>2306</v>
      </c>
      <c r="AC14" t="s">
        <v>2684</v>
      </c>
    </row>
    <row r="15" spans="1:29" x14ac:dyDescent="0.25">
      <c r="A15">
        <v>121</v>
      </c>
      <c r="B15" t="s">
        <v>30</v>
      </c>
      <c r="C15">
        <v>1986000265</v>
      </c>
      <c r="D15" t="s">
        <v>406</v>
      </c>
      <c r="E15">
        <v>1</v>
      </c>
      <c r="F15" t="s">
        <v>286</v>
      </c>
      <c r="G15" t="s">
        <v>8</v>
      </c>
      <c r="H15">
        <v>2</v>
      </c>
      <c r="I15">
        <v>1</v>
      </c>
      <c r="J15" t="s">
        <v>2315</v>
      </c>
      <c r="K15">
        <v>304</v>
      </c>
      <c r="L15" t="s">
        <v>2314</v>
      </c>
      <c r="M15" t="s">
        <v>2649</v>
      </c>
      <c r="N15" s="33">
        <v>14560304000118</v>
      </c>
      <c r="O15">
        <v>67</v>
      </c>
      <c r="P15" t="s">
        <v>2494</v>
      </c>
      <c r="Q15" t="s">
        <v>2497</v>
      </c>
      <c r="R15" t="s">
        <v>2497</v>
      </c>
      <c r="S15">
        <v>1</v>
      </c>
      <c r="T15" t="s">
        <v>2279</v>
      </c>
      <c r="U15" t="s">
        <v>2310</v>
      </c>
      <c r="V15">
        <v>6629100</v>
      </c>
      <c r="W15" t="s">
        <v>2578</v>
      </c>
      <c r="X15" t="s">
        <v>2578</v>
      </c>
      <c r="Y15" t="s">
        <v>2527</v>
      </c>
      <c r="Z15" t="s">
        <v>2526</v>
      </c>
      <c r="AA15" t="s">
        <v>2307</v>
      </c>
      <c r="AB15" t="s">
        <v>2306</v>
      </c>
      <c r="AC15" t="s">
        <v>2684</v>
      </c>
    </row>
    <row r="16" spans="1:29" x14ac:dyDescent="0.25">
      <c r="A16">
        <v>121</v>
      </c>
      <c r="B16" t="s">
        <v>30</v>
      </c>
      <c r="C16">
        <v>1998003711</v>
      </c>
      <c r="D16" t="s">
        <v>971</v>
      </c>
      <c r="E16">
        <v>3</v>
      </c>
      <c r="F16" t="s">
        <v>297</v>
      </c>
      <c r="G16" t="s">
        <v>8</v>
      </c>
      <c r="H16">
        <v>2</v>
      </c>
      <c r="I16">
        <v>1</v>
      </c>
      <c r="J16" t="s">
        <v>2315</v>
      </c>
      <c r="K16">
        <v>304</v>
      </c>
      <c r="L16" t="s">
        <v>2314</v>
      </c>
      <c r="M16" t="s">
        <v>2649</v>
      </c>
      <c r="N16" s="33">
        <v>14560304000118</v>
      </c>
      <c r="O16">
        <v>68</v>
      </c>
      <c r="P16" t="s">
        <v>2494</v>
      </c>
      <c r="Q16" t="s">
        <v>2494</v>
      </c>
      <c r="R16" t="s">
        <v>2494</v>
      </c>
      <c r="S16">
        <v>1</v>
      </c>
      <c r="T16" t="s">
        <v>2279</v>
      </c>
      <c r="U16" t="s">
        <v>2310</v>
      </c>
      <c r="V16">
        <v>6629100</v>
      </c>
      <c r="W16" t="s">
        <v>2578</v>
      </c>
      <c r="X16" t="s">
        <v>2578</v>
      </c>
      <c r="Y16" t="s">
        <v>2527</v>
      </c>
      <c r="Z16" t="s">
        <v>2526</v>
      </c>
      <c r="AA16" t="s">
        <v>2307</v>
      </c>
      <c r="AB16" t="s">
        <v>2306</v>
      </c>
      <c r="AC16" t="s">
        <v>2684</v>
      </c>
    </row>
    <row r="17" spans="1:29" x14ac:dyDescent="0.25">
      <c r="A17">
        <v>271</v>
      </c>
      <c r="B17" t="s">
        <v>74</v>
      </c>
      <c r="C17">
        <v>2008002111</v>
      </c>
      <c r="D17" t="s">
        <v>332</v>
      </c>
      <c r="E17">
        <v>3</v>
      </c>
      <c r="F17" t="s">
        <v>297</v>
      </c>
      <c r="G17" t="s">
        <v>8</v>
      </c>
      <c r="H17">
        <v>2</v>
      </c>
      <c r="I17">
        <v>1</v>
      </c>
      <c r="J17" t="s">
        <v>2315</v>
      </c>
      <c r="K17">
        <v>301</v>
      </c>
      <c r="L17" t="s">
        <v>2314</v>
      </c>
      <c r="M17" t="s">
        <v>2648</v>
      </c>
      <c r="N17" s="33">
        <v>13515846000297</v>
      </c>
      <c r="O17">
        <v>26</v>
      </c>
      <c r="P17" t="s">
        <v>2647</v>
      </c>
      <c r="Q17" t="s">
        <v>2647</v>
      </c>
      <c r="R17" t="s">
        <v>2646</v>
      </c>
      <c r="S17">
        <v>1</v>
      </c>
      <c r="T17" t="s">
        <v>2279</v>
      </c>
      <c r="U17" t="s">
        <v>2310</v>
      </c>
      <c r="V17">
        <v>6622300</v>
      </c>
      <c r="W17" t="s">
        <v>2528</v>
      </c>
      <c r="X17" t="s">
        <v>2528</v>
      </c>
      <c r="Y17" t="s">
        <v>2527</v>
      </c>
      <c r="Z17" t="s">
        <v>2526</v>
      </c>
      <c r="AA17" t="s">
        <v>2307</v>
      </c>
      <c r="AB17" t="s">
        <v>2306</v>
      </c>
      <c r="AC17" t="s">
        <v>2684</v>
      </c>
    </row>
    <row r="18" spans="1:29" x14ac:dyDescent="0.25">
      <c r="A18">
        <v>494</v>
      </c>
      <c r="B18" t="s">
        <v>100</v>
      </c>
      <c r="C18">
        <v>1981001174</v>
      </c>
      <c r="D18" t="s">
        <v>100</v>
      </c>
      <c r="E18">
        <v>1</v>
      </c>
      <c r="F18" t="s">
        <v>286</v>
      </c>
      <c r="G18" t="s">
        <v>8</v>
      </c>
      <c r="H18">
        <v>2</v>
      </c>
      <c r="I18">
        <v>1</v>
      </c>
      <c r="J18" t="s">
        <v>2315</v>
      </c>
      <c r="K18">
        <v>302</v>
      </c>
      <c r="L18" t="s">
        <v>2314</v>
      </c>
      <c r="M18" t="s">
        <v>2645</v>
      </c>
      <c r="N18" s="33">
        <v>29741030000130</v>
      </c>
      <c r="O18">
        <v>129</v>
      </c>
      <c r="P18" t="s">
        <v>2640</v>
      </c>
      <c r="Q18" t="s">
        <v>2639</v>
      </c>
      <c r="R18" t="s">
        <v>2639</v>
      </c>
      <c r="S18">
        <v>1</v>
      </c>
      <c r="T18" t="s">
        <v>2279</v>
      </c>
      <c r="U18" t="s">
        <v>2385</v>
      </c>
      <c r="V18">
        <v>6512000</v>
      </c>
      <c r="W18" t="s">
        <v>2537</v>
      </c>
      <c r="X18" t="s">
        <v>2537</v>
      </c>
      <c r="Y18" t="s">
        <v>2536</v>
      </c>
      <c r="Z18" t="s">
        <v>2531</v>
      </c>
      <c r="AA18" t="s">
        <v>2307</v>
      </c>
      <c r="AB18" t="s">
        <v>2306</v>
      </c>
      <c r="AC18" t="s">
        <v>2684</v>
      </c>
    </row>
    <row r="19" spans="1:29" x14ac:dyDescent="0.25">
      <c r="A19">
        <v>494</v>
      </c>
      <c r="B19" t="s">
        <v>100</v>
      </c>
      <c r="C19">
        <v>1981001174</v>
      </c>
      <c r="D19" t="s">
        <v>100</v>
      </c>
      <c r="E19">
        <v>1</v>
      </c>
      <c r="F19" t="s">
        <v>286</v>
      </c>
      <c r="G19" t="s">
        <v>8</v>
      </c>
      <c r="H19">
        <v>2</v>
      </c>
      <c r="I19">
        <v>1</v>
      </c>
      <c r="J19" t="s">
        <v>2315</v>
      </c>
      <c r="K19">
        <v>302</v>
      </c>
      <c r="L19" t="s">
        <v>2314</v>
      </c>
      <c r="M19" t="s">
        <v>2644</v>
      </c>
      <c r="N19" s="33">
        <v>4518814000173</v>
      </c>
      <c r="O19">
        <v>129</v>
      </c>
      <c r="P19" t="s">
        <v>2643</v>
      </c>
      <c r="Q19" t="s">
        <v>2639</v>
      </c>
      <c r="R19" t="s">
        <v>2639</v>
      </c>
      <c r="S19">
        <v>1</v>
      </c>
      <c r="T19" t="s">
        <v>2279</v>
      </c>
      <c r="U19" t="s">
        <v>2642</v>
      </c>
      <c r="V19">
        <v>6520100</v>
      </c>
      <c r="W19" t="s">
        <v>2532</v>
      </c>
      <c r="X19" t="s">
        <v>2532</v>
      </c>
      <c r="Y19" t="s">
        <v>2532</v>
      </c>
      <c r="Z19" t="s">
        <v>2531</v>
      </c>
      <c r="AA19" t="s">
        <v>2307</v>
      </c>
      <c r="AB19" t="s">
        <v>2306</v>
      </c>
      <c r="AC19" t="s">
        <v>2684</v>
      </c>
    </row>
    <row r="20" spans="1:29" x14ac:dyDescent="0.25">
      <c r="A20">
        <v>494</v>
      </c>
      <c r="B20" t="s">
        <v>100</v>
      </c>
      <c r="C20">
        <v>1981001174</v>
      </c>
      <c r="D20" t="s">
        <v>100</v>
      </c>
      <c r="E20">
        <v>1</v>
      </c>
      <c r="F20" t="s">
        <v>286</v>
      </c>
      <c r="G20" t="s">
        <v>8</v>
      </c>
      <c r="H20">
        <v>2</v>
      </c>
      <c r="I20">
        <v>1</v>
      </c>
      <c r="J20" t="s">
        <v>2315</v>
      </c>
      <c r="K20">
        <v>302</v>
      </c>
      <c r="L20" t="s">
        <v>2314</v>
      </c>
      <c r="M20" t="s">
        <v>2641</v>
      </c>
      <c r="N20" s="33">
        <v>42593608000117</v>
      </c>
      <c r="O20">
        <v>129</v>
      </c>
      <c r="P20" t="s">
        <v>2640</v>
      </c>
      <c r="Q20" t="s">
        <v>2639</v>
      </c>
      <c r="R20" t="s">
        <v>2639</v>
      </c>
      <c r="S20">
        <v>1</v>
      </c>
      <c r="T20" t="s">
        <v>2279</v>
      </c>
      <c r="U20" t="s">
        <v>2385</v>
      </c>
      <c r="V20">
        <v>6622300</v>
      </c>
      <c r="W20" t="s">
        <v>2528</v>
      </c>
      <c r="X20" t="s">
        <v>2528</v>
      </c>
      <c r="Y20" t="s">
        <v>2527</v>
      </c>
      <c r="Z20" t="s">
        <v>2526</v>
      </c>
      <c r="AA20" t="s">
        <v>2307</v>
      </c>
      <c r="AB20" t="s">
        <v>2306</v>
      </c>
      <c r="AC20" t="s">
        <v>2684</v>
      </c>
    </row>
    <row r="21" spans="1:29" x14ac:dyDescent="0.25">
      <c r="A21">
        <v>549</v>
      </c>
      <c r="B21" t="s">
        <v>125</v>
      </c>
      <c r="C21">
        <v>1979001456</v>
      </c>
      <c r="D21" t="s">
        <v>339</v>
      </c>
      <c r="E21">
        <v>1</v>
      </c>
      <c r="F21" t="s">
        <v>286</v>
      </c>
      <c r="G21" t="s">
        <v>8</v>
      </c>
      <c r="H21">
        <v>2</v>
      </c>
      <c r="I21">
        <v>1</v>
      </c>
      <c r="J21" t="s">
        <v>2315</v>
      </c>
      <c r="K21">
        <v>302</v>
      </c>
      <c r="L21" t="s">
        <v>2314</v>
      </c>
      <c r="M21" t="s">
        <v>2638</v>
      </c>
      <c r="N21" s="33">
        <v>49751639000106</v>
      </c>
      <c r="O21">
        <v>38588</v>
      </c>
      <c r="P21" t="s">
        <v>2637</v>
      </c>
      <c r="Q21" t="s">
        <v>2637</v>
      </c>
      <c r="R21" t="s">
        <v>2637</v>
      </c>
      <c r="S21">
        <v>1</v>
      </c>
      <c r="T21" t="s">
        <v>2279</v>
      </c>
      <c r="U21" t="s">
        <v>2310</v>
      </c>
      <c r="V21">
        <v>6622300</v>
      </c>
      <c r="W21" t="s">
        <v>2528</v>
      </c>
      <c r="X21" t="s">
        <v>2528</v>
      </c>
      <c r="Y21" t="s">
        <v>2527</v>
      </c>
      <c r="Z21" t="s">
        <v>2526</v>
      </c>
      <c r="AA21" t="s">
        <v>2307</v>
      </c>
      <c r="AB21" t="s">
        <v>2306</v>
      </c>
      <c r="AC21" t="s">
        <v>2684</v>
      </c>
    </row>
    <row r="22" spans="1:29" x14ac:dyDescent="0.25">
      <c r="A22">
        <v>549</v>
      </c>
      <c r="B22" t="s">
        <v>125</v>
      </c>
      <c r="C22">
        <v>2005003883</v>
      </c>
      <c r="D22" t="s">
        <v>1384</v>
      </c>
      <c r="E22">
        <v>5</v>
      </c>
      <c r="F22" t="s">
        <v>352</v>
      </c>
      <c r="G22" t="s">
        <v>8</v>
      </c>
      <c r="H22">
        <v>2</v>
      </c>
      <c r="I22">
        <v>1</v>
      </c>
      <c r="J22" t="s">
        <v>2315</v>
      </c>
      <c r="K22">
        <v>301</v>
      </c>
      <c r="L22" t="s">
        <v>2314</v>
      </c>
      <c r="M22" t="s">
        <v>2638</v>
      </c>
      <c r="N22" s="33">
        <v>49751639000106</v>
      </c>
      <c r="O22">
        <v>38601</v>
      </c>
      <c r="P22" t="s">
        <v>2637</v>
      </c>
      <c r="Q22" t="s">
        <v>2637</v>
      </c>
      <c r="R22" t="s">
        <v>2637</v>
      </c>
      <c r="S22">
        <v>1</v>
      </c>
      <c r="T22" t="s">
        <v>2279</v>
      </c>
      <c r="U22" t="s">
        <v>2310</v>
      </c>
      <c r="V22">
        <v>6622300</v>
      </c>
      <c r="W22" t="s">
        <v>2528</v>
      </c>
      <c r="X22" t="s">
        <v>2528</v>
      </c>
      <c r="Y22" t="s">
        <v>2527</v>
      </c>
      <c r="Z22" t="s">
        <v>2526</v>
      </c>
      <c r="AA22" t="s">
        <v>2307</v>
      </c>
      <c r="AB22" t="s">
        <v>2306</v>
      </c>
      <c r="AC22" t="s">
        <v>2684</v>
      </c>
    </row>
    <row r="23" spans="1:29" x14ac:dyDescent="0.25">
      <c r="A23">
        <v>549</v>
      </c>
      <c r="B23" t="s">
        <v>125</v>
      </c>
      <c r="C23">
        <v>2010005929</v>
      </c>
      <c r="D23" t="s">
        <v>1779</v>
      </c>
      <c r="E23">
        <v>3</v>
      </c>
      <c r="F23" t="s">
        <v>297</v>
      </c>
      <c r="G23" t="s">
        <v>8</v>
      </c>
      <c r="H23">
        <v>2</v>
      </c>
      <c r="I23">
        <v>1</v>
      </c>
      <c r="J23" t="s">
        <v>2315</v>
      </c>
      <c r="K23">
        <v>301</v>
      </c>
      <c r="L23" t="s">
        <v>2314</v>
      </c>
      <c r="M23" t="s">
        <v>2638</v>
      </c>
      <c r="N23" s="33">
        <v>49751639000106</v>
      </c>
      <c r="O23">
        <v>38614</v>
      </c>
      <c r="P23" t="s">
        <v>2637</v>
      </c>
      <c r="Q23" t="s">
        <v>2637</v>
      </c>
      <c r="R23" t="s">
        <v>2637</v>
      </c>
      <c r="S23">
        <v>1</v>
      </c>
      <c r="T23" t="s">
        <v>2279</v>
      </c>
      <c r="U23" t="s">
        <v>2310</v>
      </c>
      <c r="V23">
        <v>6622300</v>
      </c>
      <c r="W23" t="s">
        <v>2528</v>
      </c>
      <c r="X23" t="s">
        <v>2528</v>
      </c>
      <c r="Y23" t="s">
        <v>2527</v>
      </c>
      <c r="Z23" t="s">
        <v>2526</v>
      </c>
      <c r="AA23" t="s">
        <v>2307</v>
      </c>
      <c r="AB23" t="s">
        <v>2306</v>
      </c>
      <c r="AC23" t="s">
        <v>2684</v>
      </c>
    </row>
    <row r="24" spans="1:29" x14ac:dyDescent="0.25">
      <c r="A24">
        <v>611</v>
      </c>
      <c r="B24" t="s">
        <v>135</v>
      </c>
      <c r="C24">
        <v>1979004056</v>
      </c>
      <c r="D24" t="s">
        <v>377</v>
      </c>
      <c r="E24">
        <v>1</v>
      </c>
      <c r="F24" t="s">
        <v>286</v>
      </c>
      <c r="G24" t="s">
        <v>8</v>
      </c>
      <c r="H24">
        <v>2</v>
      </c>
      <c r="I24">
        <v>1</v>
      </c>
      <c r="J24" t="s">
        <v>2315</v>
      </c>
      <c r="K24">
        <v>302</v>
      </c>
      <c r="L24" t="s">
        <v>2314</v>
      </c>
      <c r="M24" t="s">
        <v>2633</v>
      </c>
      <c r="N24" s="33">
        <v>92661388000190</v>
      </c>
      <c r="O24">
        <v>143</v>
      </c>
      <c r="P24" t="s">
        <v>2340</v>
      </c>
      <c r="Q24" t="s">
        <v>2450</v>
      </c>
      <c r="R24" t="s">
        <v>2450</v>
      </c>
      <c r="S24">
        <v>1</v>
      </c>
      <c r="T24" t="s">
        <v>2279</v>
      </c>
      <c r="U24" t="s">
        <v>2310</v>
      </c>
      <c r="V24">
        <v>6511101</v>
      </c>
      <c r="W24" t="s">
        <v>2539</v>
      </c>
      <c r="X24" t="s">
        <v>2539</v>
      </c>
      <c r="Y24" t="s">
        <v>2536</v>
      </c>
      <c r="Z24" t="s">
        <v>2531</v>
      </c>
      <c r="AA24" t="s">
        <v>2307</v>
      </c>
      <c r="AB24" t="s">
        <v>2306</v>
      </c>
      <c r="AC24" t="s">
        <v>2684</v>
      </c>
    </row>
    <row r="25" spans="1:29" x14ac:dyDescent="0.25">
      <c r="A25">
        <v>611</v>
      </c>
      <c r="B25" t="s">
        <v>135</v>
      </c>
      <c r="C25">
        <v>1979004056</v>
      </c>
      <c r="D25" t="s">
        <v>377</v>
      </c>
      <c r="E25">
        <v>1</v>
      </c>
      <c r="F25" t="s">
        <v>286</v>
      </c>
      <c r="G25" t="s">
        <v>8</v>
      </c>
      <c r="H25">
        <v>2</v>
      </c>
      <c r="I25">
        <v>1</v>
      </c>
      <c r="J25" t="s">
        <v>2315</v>
      </c>
      <c r="K25">
        <v>302</v>
      </c>
      <c r="L25" t="s">
        <v>2314</v>
      </c>
      <c r="M25" t="s">
        <v>2622</v>
      </c>
      <c r="N25" s="33">
        <v>61557039000107</v>
      </c>
      <c r="O25">
        <v>143</v>
      </c>
      <c r="P25" t="s">
        <v>2450</v>
      </c>
      <c r="Q25" t="s">
        <v>2450</v>
      </c>
      <c r="R25" t="s">
        <v>2450</v>
      </c>
      <c r="S25">
        <v>1</v>
      </c>
      <c r="T25" t="s">
        <v>2279</v>
      </c>
      <c r="U25" t="s">
        <v>2310</v>
      </c>
      <c r="V25">
        <v>6512000</v>
      </c>
      <c r="W25" t="s">
        <v>2537</v>
      </c>
      <c r="X25" t="s">
        <v>2537</v>
      </c>
      <c r="Y25" t="s">
        <v>2536</v>
      </c>
      <c r="Z25" t="s">
        <v>2531</v>
      </c>
      <c r="AA25" t="s">
        <v>2307</v>
      </c>
      <c r="AB25" t="s">
        <v>2306</v>
      </c>
      <c r="AC25" t="s">
        <v>2684</v>
      </c>
    </row>
    <row r="26" spans="1:29" x14ac:dyDescent="0.25">
      <c r="A26">
        <v>611</v>
      </c>
      <c r="B26" t="s">
        <v>135</v>
      </c>
      <c r="C26">
        <v>1979004056</v>
      </c>
      <c r="D26" t="s">
        <v>377</v>
      </c>
      <c r="E26">
        <v>1</v>
      </c>
      <c r="F26" t="s">
        <v>286</v>
      </c>
      <c r="G26" t="s">
        <v>8</v>
      </c>
      <c r="H26">
        <v>2</v>
      </c>
      <c r="I26">
        <v>1</v>
      </c>
      <c r="J26" t="s">
        <v>2315</v>
      </c>
      <c r="K26">
        <v>302</v>
      </c>
      <c r="L26" t="s">
        <v>2314</v>
      </c>
      <c r="M26" t="s">
        <v>2631</v>
      </c>
      <c r="N26" s="33">
        <v>4463083000106</v>
      </c>
      <c r="O26">
        <v>22809</v>
      </c>
      <c r="P26" t="s">
        <v>2445</v>
      </c>
      <c r="Q26" t="s">
        <v>2445</v>
      </c>
      <c r="R26" t="s">
        <v>2445</v>
      </c>
      <c r="S26">
        <v>1</v>
      </c>
      <c r="T26" t="s">
        <v>2279</v>
      </c>
      <c r="U26" t="s">
        <v>2310</v>
      </c>
      <c r="V26">
        <v>6520100</v>
      </c>
      <c r="W26" t="s">
        <v>2532</v>
      </c>
      <c r="X26" t="s">
        <v>2532</v>
      </c>
      <c r="Y26" t="s">
        <v>2532</v>
      </c>
      <c r="Z26" t="s">
        <v>2531</v>
      </c>
      <c r="AA26" t="s">
        <v>2307</v>
      </c>
      <c r="AB26" t="s">
        <v>2306</v>
      </c>
      <c r="AC26" t="s">
        <v>2684</v>
      </c>
    </row>
    <row r="27" spans="1:29" x14ac:dyDescent="0.25">
      <c r="A27">
        <v>611</v>
      </c>
      <c r="B27" t="s">
        <v>135</v>
      </c>
      <c r="C27">
        <v>1997004038</v>
      </c>
      <c r="D27" t="s">
        <v>920</v>
      </c>
      <c r="E27">
        <v>5</v>
      </c>
      <c r="F27" t="s">
        <v>352</v>
      </c>
      <c r="G27" t="s">
        <v>8</v>
      </c>
      <c r="H27">
        <v>2</v>
      </c>
      <c r="I27">
        <v>1</v>
      </c>
      <c r="J27" t="s">
        <v>2315</v>
      </c>
      <c r="K27">
        <v>302</v>
      </c>
      <c r="L27" t="s">
        <v>2314</v>
      </c>
      <c r="M27" t="s">
        <v>2633</v>
      </c>
      <c r="N27" s="33">
        <v>92661388000190</v>
      </c>
      <c r="O27">
        <v>27919</v>
      </c>
      <c r="P27" t="s">
        <v>2440</v>
      </c>
      <c r="Q27" t="s">
        <v>2440</v>
      </c>
      <c r="R27" t="s">
        <v>2440</v>
      </c>
      <c r="S27">
        <v>1</v>
      </c>
      <c r="T27" t="s">
        <v>2279</v>
      </c>
      <c r="U27" t="s">
        <v>2310</v>
      </c>
      <c r="V27">
        <v>6511101</v>
      </c>
      <c r="W27" t="s">
        <v>2539</v>
      </c>
      <c r="X27" t="s">
        <v>2539</v>
      </c>
      <c r="Y27" t="s">
        <v>2536</v>
      </c>
      <c r="Z27" t="s">
        <v>2531</v>
      </c>
      <c r="AA27" t="s">
        <v>2307</v>
      </c>
      <c r="AB27" t="s">
        <v>2306</v>
      </c>
      <c r="AC27" t="s">
        <v>2684</v>
      </c>
    </row>
    <row r="28" spans="1:29" x14ac:dyDescent="0.25">
      <c r="A28">
        <v>611</v>
      </c>
      <c r="B28" t="s">
        <v>135</v>
      </c>
      <c r="C28">
        <v>1997004038</v>
      </c>
      <c r="D28" t="s">
        <v>920</v>
      </c>
      <c r="E28">
        <v>5</v>
      </c>
      <c r="F28" t="s">
        <v>352</v>
      </c>
      <c r="G28" t="s">
        <v>8</v>
      </c>
      <c r="H28">
        <v>2</v>
      </c>
      <c r="I28">
        <v>1</v>
      </c>
      <c r="J28" t="s">
        <v>2315</v>
      </c>
      <c r="K28">
        <v>302</v>
      </c>
      <c r="L28" t="s">
        <v>2314</v>
      </c>
      <c r="M28" t="s">
        <v>2622</v>
      </c>
      <c r="N28" s="33">
        <v>61557039000107</v>
      </c>
      <c r="O28">
        <v>27919</v>
      </c>
      <c r="P28" t="s">
        <v>2440</v>
      </c>
      <c r="Q28" t="s">
        <v>2440</v>
      </c>
      <c r="R28" t="s">
        <v>2440</v>
      </c>
      <c r="S28">
        <v>1</v>
      </c>
      <c r="T28" t="s">
        <v>2279</v>
      </c>
      <c r="U28" t="s">
        <v>2310</v>
      </c>
      <c r="V28">
        <v>6512000</v>
      </c>
      <c r="W28" t="s">
        <v>2537</v>
      </c>
      <c r="X28" t="s">
        <v>2537</v>
      </c>
      <c r="Y28" t="s">
        <v>2536</v>
      </c>
      <c r="Z28" t="s">
        <v>2531</v>
      </c>
      <c r="AA28" t="s">
        <v>2307</v>
      </c>
      <c r="AB28" t="s">
        <v>2306</v>
      </c>
      <c r="AC28" t="s">
        <v>2684</v>
      </c>
    </row>
    <row r="29" spans="1:29" x14ac:dyDescent="0.25">
      <c r="A29">
        <v>611</v>
      </c>
      <c r="B29" t="s">
        <v>135</v>
      </c>
      <c r="C29">
        <v>1997004038</v>
      </c>
      <c r="D29" t="s">
        <v>920</v>
      </c>
      <c r="E29">
        <v>5</v>
      </c>
      <c r="F29" t="s">
        <v>352</v>
      </c>
      <c r="G29" t="s">
        <v>8</v>
      </c>
      <c r="H29">
        <v>2</v>
      </c>
      <c r="I29">
        <v>1</v>
      </c>
      <c r="J29" t="s">
        <v>2315</v>
      </c>
      <c r="K29">
        <v>302</v>
      </c>
      <c r="L29" t="s">
        <v>2314</v>
      </c>
      <c r="M29" t="s">
        <v>2621</v>
      </c>
      <c r="N29" s="33">
        <v>43644285000106</v>
      </c>
      <c r="O29">
        <v>27919</v>
      </c>
      <c r="P29" t="s">
        <v>2440</v>
      </c>
      <c r="Q29" t="s">
        <v>2440</v>
      </c>
      <c r="R29" t="s">
        <v>2440</v>
      </c>
      <c r="S29">
        <v>1</v>
      </c>
      <c r="T29" t="s">
        <v>2279</v>
      </c>
      <c r="U29" t="s">
        <v>2310</v>
      </c>
      <c r="V29">
        <v>6622300</v>
      </c>
      <c r="W29" t="s">
        <v>2528</v>
      </c>
      <c r="X29" t="s">
        <v>2528</v>
      </c>
      <c r="Y29" t="s">
        <v>2527</v>
      </c>
      <c r="Z29" t="s">
        <v>2526</v>
      </c>
      <c r="AA29" t="s">
        <v>2307</v>
      </c>
      <c r="AB29" t="s">
        <v>2306</v>
      </c>
      <c r="AC29" t="s">
        <v>2684</v>
      </c>
    </row>
    <row r="30" spans="1:29" x14ac:dyDescent="0.25">
      <c r="A30">
        <v>611</v>
      </c>
      <c r="B30" t="s">
        <v>135</v>
      </c>
      <c r="C30">
        <v>1997004674</v>
      </c>
      <c r="D30" t="s">
        <v>930</v>
      </c>
      <c r="E30">
        <v>3</v>
      </c>
      <c r="F30" t="s">
        <v>297</v>
      </c>
      <c r="G30" t="s">
        <v>8</v>
      </c>
      <c r="H30">
        <v>2</v>
      </c>
      <c r="I30">
        <v>1</v>
      </c>
      <c r="J30" t="s">
        <v>2315</v>
      </c>
      <c r="K30">
        <v>302</v>
      </c>
      <c r="L30" t="s">
        <v>2314</v>
      </c>
      <c r="M30" t="s">
        <v>2633</v>
      </c>
      <c r="N30" s="33">
        <v>92661388000190</v>
      </c>
      <c r="O30">
        <v>27323</v>
      </c>
      <c r="P30" t="s">
        <v>2437</v>
      </c>
      <c r="Q30" t="s">
        <v>2436</v>
      </c>
      <c r="R30" t="s">
        <v>2436</v>
      </c>
      <c r="S30">
        <v>1</v>
      </c>
      <c r="T30" t="s">
        <v>2279</v>
      </c>
      <c r="U30" t="s">
        <v>2310</v>
      </c>
      <c r="V30">
        <v>6511101</v>
      </c>
      <c r="W30" t="s">
        <v>2539</v>
      </c>
      <c r="X30" t="s">
        <v>2539</v>
      </c>
      <c r="Y30" t="s">
        <v>2536</v>
      </c>
      <c r="Z30" t="s">
        <v>2531</v>
      </c>
      <c r="AA30" t="s">
        <v>2307</v>
      </c>
      <c r="AB30" t="s">
        <v>2306</v>
      </c>
      <c r="AC30" t="s">
        <v>2684</v>
      </c>
    </row>
    <row r="31" spans="1:29" x14ac:dyDescent="0.25">
      <c r="A31">
        <v>611</v>
      </c>
      <c r="B31" t="s">
        <v>135</v>
      </c>
      <c r="C31">
        <v>1997004674</v>
      </c>
      <c r="D31" t="s">
        <v>930</v>
      </c>
      <c r="E31">
        <v>3</v>
      </c>
      <c r="F31" t="s">
        <v>297</v>
      </c>
      <c r="G31" t="s">
        <v>8</v>
      </c>
      <c r="H31">
        <v>2</v>
      </c>
      <c r="I31">
        <v>1</v>
      </c>
      <c r="J31" t="s">
        <v>2315</v>
      </c>
      <c r="K31">
        <v>302</v>
      </c>
      <c r="L31" t="s">
        <v>2314</v>
      </c>
      <c r="M31" t="s">
        <v>2622</v>
      </c>
      <c r="N31" s="33">
        <v>61557039000107</v>
      </c>
      <c r="O31">
        <v>27323</v>
      </c>
      <c r="P31" t="s">
        <v>2437</v>
      </c>
      <c r="Q31" t="s">
        <v>2436</v>
      </c>
      <c r="R31" t="s">
        <v>2436</v>
      </c>
      <c r="S31">
        <v>1</v>
      </c>
      <c r="T31" t="s">
        <v>2279</v>
      </c>
      <c r="U31" t="s">
        <v>2310</v>
      </c>
      <c r="V31">
        <v>6512000</v>
      </c>
      <c r="W31" t="s">
        <v>2537</v>
      </c>
      <c r="X31" t="s">
        <v>2537</v>
      </c>
      <c r="Y31" t="s">
        <v>2536</v>
      </c>
      <c r="Z31" t="s">
        <v>2531</v>
      </c>
      <c r="AA31" t="s">
        <v>2307</v>
      </c>
      <c r="AB31" t="s">
        <v>2306</v>
      </c>
      <c r="AC31" t="s">
        <v>2684</v>
      </c>
    </row>
    <row r="32" spans="1:29" x14ac:dyDescent="0.25">
      <c r="A32">
        <v>611</v>
      </c>
      <c r="B32" t="s">
        <v>135</v>
      </c>
      <c r="C32">
        <v>1997004674</v>
      </c>
      <c r="D32" t="s">
        <v>930</v>
      </c>
      <c r="E32">
        <v>3</v>
      </c>
      <c r="F32" t="s">
        <v>297</v>
      </c>
      <c r="G32" t="s">
        <v>8</v>
      </c>
      <c r="H32">
        <v>2</v>
      </c>
      <c r="I32">
        <v>1</v>
      </c>
      <c r="J32" t="s">
        <v>2315</v>
      </c>
      <c r="K32">
        <v>302</v>
      </c>
      <c r="L32" t="s">
        <v>2314</v>
      </c>
      <c r="M32" t="s">
        <v>2621</v>
      </c>
      <c r="N32" s="33">
        <v>43644285000106</v>
      </c>
      <c r="O32">
        <v>27323</v>
      </c>
      <c r="P32" t="s">
        <v>2636</v>
      </c>
      <c r="Q32" t="s">
        <v>2436</v>
      </c>
      <c r="R32" t="s">
        <v>2436</v>
      </c>
      <c r="S32">
        <v>1</v>
      </c>
      <c r="T32" t="s">
        <v>2279</v>
      </c>
      <c r="U32" t="s">
        <v>2310</v>
      </c>
      <c r="V32">
        <v>6622300</v>
      </c>
      <c r="W32" t="s">
        <v>2528</v>
      </c>
      <c r="X32" t="s">
        <v>2528</v>
      </c>
      <c r="Y32" t="s">
        <v>2527</v>
      </c>
      <c r="Z32" t="s">
        <v>2526</v>
      </c>
      <c r="AA32" t="s">
        <v>2307</v>
      </c>
      <c r="AB32" t="s">
        <v>2306</v>
      </c>
      <c r="AC32" t="s">
        <v>2684</v>
      </c>
    </row>
    <row r="33" spans="1:29" x14ac:dyDescent="0.25">
      <c r="A33">
        <v>611</v>
      </c>
      <c r="B33" t="s">
        <v>135</v>
      </c>
      <c r="C33">
        <v>2009002547</v>
      </c>
      <c r="D33" t="s">
        <v>1683</v>
      </c>
      <c r="E33">
        <v>1</v>
      </c>
      <c r="F33" t="s">
        <v>286</v>
      </c>
      <c r="G33" t="s">
        <v>8</v>
      </c>
      <c r="H33">
        <v>2</v>
      </c>
      <c r="I33">
        <v>1</v>
      </c>
      <c r="J33" t="s">
        <v>2315</v>
      </c>
      <c r="K33">
        <v>302</v>
      </c>
      <c r="L33" t="s">
        <v>2314</v>
      </c>
      <c r="M33" t="s">
        <v>2622</v>
      </c>
      <c r="N33" s="33">
        <v>61557039000107</v>
      </c>
      <c r="O33">
        <v>27920</v>
      </c>
      <c r="P33" t="s">
        <v>2432</v>
      </c>
      <c r="Q33" t="s">
        <v>2432</v>
      </c>
      <c r="R33" t="s">
        <v>2432</v>
      </c>
      <c r="S33">
        <v>1</v>
      </c>
      <c r="T33" t="s">
        <v>2279</v>
      </c>
      <c r="U33" t="s">
        <v>2310</v>
      </c>
      <c r="V33">
        <v>6512000</v>
      </c>
      <c r="W33" t="s">
        <v>2537</v>
      </c>
      <c r="X33" t="s">
        <v>2537</v>
      </c>
      <c r="Y33" t="s">
        <v>2536</v>
      </c>
      <c r="Z33" t="s">
        <v>2531</v>
      </c>
      <c r="AA33" t="s">
        <v>2307</v>
      </c>
      <c r="AB33" t="s">
        <v>2306</v>
      </c>
      <c r="AC33" t="s">
        <v>2684</v>
      </c>
    </row>
    <row r="34" spans="1:29" x14ac:dyDescent="0.25">
      <c r="A34">
        <v>611</v>
      </c>
      <c r="B34" t="s">
        <v>135</v>
      </c>
      <c r="C34">
        <v>2009002547</v>
      </c>
      <c r="D34" t="s">
        <v>1683</v>
      </c>
      <c r="E34">
        <v>1</v>
      </c>
      <c r="F34" t="s">
        <v>286</v>
      </c>
      <c r="G34" t="s">
        <v>8</v>
      </c>
      <c r="H34">
        <v>2</v>
      </c>
      <c r="I34">
        <v>1</v>
      </c>
      <c r="J34" t="s">
        <v>2315</v>
      </c>
      <c r="K34">
        <v>302</v>
      </c>
      <c r="L34" t="s">
        <v>2314</v>
      </c>
      <c r="M34" t="s">
        <v>2621</v>
      </c>
      <c r="N34" s="33">
        <v>43644285000106</v>
      </c>
      <c r="O34">
        <v>39485</v>
      </c>
      <c r="P34" t="s">
        <v>2635</v>
      </c>
      <c r="Q34" t="s">
        <v>2635</v>
      </c>
      <c r="R34" t="s">
        <v>2635</v>
      </c>
      <c r="S34">
        <v>1</v>
      </c>
      <c r="T34" t="s">
        <v>2279</v>
      </c>
      <c r="U34" t="s">
        <v>2310</v>
      </c>
      <c r="V34">
        <v>6622300</v>
      </c>
      <c r="W34" t="s">
        <v>2528</v>
      </c>
      <c r="X34" t="s">
        <v>2528</v>
      </c>
      <c r="Y34" t="s">
        <v>2527</v>
      </c>
      <c r="Z34" t="s">
        <v>2526</v>
      </c>
      <c r="AA34" t="s">
        <v>2307</v>
      </c>
      <c r="AB34" t="s">
        <v>2306</v>
      </c>
      <c r="AC34" t="s">
        <v>2684</v>
      </c>
    </row>
    <row r="35" spans="1:29" x14ac:dyDescent="0.25">
      <c r="A35">
        <v>611</v>
      </c>
      <c r="B35" t="s">
        <v>135</v>
      </c>
      <c r="C35">
        <v>2009002611</v>
      </c>
      <c r="D35" t="s">
        <v>1685</v>
      </c>
      <c r="E35">
        <v>5</v>
      </c>
      <c r="F35" t="s">
        <v>352</v>
      </c>
      <c r="G35" t="s">
        <v>8</v>
      </c>
      <c r="H35">
        <v>2</v>
      </c>
      <c r="I35">
        <v>1</v>
      </c>
      <c r="J35" t="s">
        <v>2315</v>
      </c>
      <c r="K35">
        <v>302</v>
      </c>
      <c r="L35" t="s">
        <v>2314</v>
      </c>
      <c r="M35" t="s">
        <v>2622</v>
      </c>
      <c r="N35" s="33">
        <v>61557039000107</v>
      </c>
      <c r="O35">
        <v>27921</v>
      </c>
      <c r="P35" t="s">
        <v>2432</v>
      </c>
      <c r="Q35" t="s">
        <v>2432</v>
      </c>
      <c r="R35" t="s">
        <v>2432</v>
      </c>
      <c r="S35">
        <v>1</v>
      </c>
      <c r="T35" t="s">
        <v>2279</v>
      </c>
      <c r="U35" t="s">
        <v>2310</v>
      </c>
      <c r="V35">
        <v>6512000</v>
      </c>
      <c r="W35" t="s">
        <v>2537</v>
      </c>
      <c r="X35" t="s">
        <v>2537</v>
      </c>
      <c r="Y35" t="s">
        <v>2536</v>
      </c>
      <c r="Z35" t="s">
        <v>2531</v>
      </c>
      <c r="AA35" t="s">
        <v>2307</v>
      </c>
      <c r="AB35" t="s">
        <v>2306</v>
      </c>
      <c r="AC35" t="s">
        <v>2684</v>
      </c>
    </row>
    <row r="36" spans="1:29" x14ac:dyDescent="0.25">
      <c r="A36">
        <v>611</v>
      </c>
      <c r="B36" t="s">
        <v>135</v>
      </c>
      <c r="C36">
        <v>2009002611</v>
      </c>
      <c r="D36" t="s">
        <v>1685</v>
      </c>
      <c r="E36">
        <v>5</v>
      </c>
      <c r="F36" t="s">
        <v>352</v>
      </c>
      <c r="G36" t="s">
        <v>8</v>
      </c>
      <c r="H36">
        <v>2</v>
      </c>
      <c r="I36">
        <v>1</v>
      </c>
      <c r="J36" t="s">
        <v>2315</v>
      </c>
      <c r="K36">
        <v>302</v>
      </c>
      <c r="L36" t="s">
        <v>2314</v>
      </c>
      <c r="M36" t="s">
        <v>2621</v>
      </c>
      <c r="N36" s="33">
        <v>43644285000106</v>
      </c>
      <c r="O36">
        <v>39885</v>
      </c>
      <c r="P36" t="s">
        <v>2634</v>
      </c>
      <c r="Q36" t="s">
        <v>2634</v>
      </c>
      <c r="R36" t="s">
        <v>2634</v>
      </c>
      <c r="S36">
        <v>1</v>
      </c>
      <c r="T36" t="s">
        <v>2279</v>
      </c>
      <c r="U36" t="s">
        <v>2310</v>
      </c>
      <c r="V36">
        <v>6622300</v>
      </c>
      <c r="W36" t="s">
        <v>2528</v>
      </c>
      <c r="X36" t="s">
        <v>2528</v>
      </c>
      <c r="Y36" t="s">
        <v>2527</v>
      </c>
      <c r="Z36" t="s">
        <v>2526</v>
      </c>
      <c r="AA36" t="s">
        <v>2307</v>
      </c>
      <c r="AB36" t="s">
        <v>2306</v>
      </c>
      <c r="AC36" t="s">
        <v>2684</v>
      </c>
    </row>
    <row r="37" spans="1:29" x14ac:dyDescent="0.25">
      <c r="A37">
        <v>611</v>
      </c>
      <c r="B37" t="s">
        <v>135</v>
      </c>
      <c r="C37">
        <v>2009002865</v>
      </c>
      <c r="D37" t="s">
        <v>1688</v>
      </c>
      <c r="E37">
        <v>3</v>
      </c>
      <c r="F37" t="s">
        <v>297</v>
      </c>
      <c r="G37" t="s">
        <v>8</v>
      </c>
      <c r="H37">
        <v>2</v>
      </c>
      <c r="I37">
        <v>1</v>
      </c>
      <c r="J37" t="s">
        <v>2315</v>
      </c>
      <c r="K37">
        <v>302</v>
      </c>
      <c r="L37" t="s">
        <v>2314</v>
      </c>
      <c r="M37" t="s">
        <v>2633</v>
      </c>
      <c r="N37" s="33">
        <v>92661388000190</v>
      </c>
      <c r="O37">
        <v>22858</v>
      </c>
      <c r="P37" t="s">
        <v>2632</v>
      </c>
      <c r="Q37" t="s">
        <v>2428</v>
      </c>
      <c r="R37" t="s">
        <v>2427</v>
      </c>
      <c r="S37">
        <v>1</v>
      </c>
      <c r="T37" t="s">
        <v>2279</v>
      </c>
      <c r="U37" t="s">
        <v>2310</v>
      </c>
      <c r="V37">
        <v>6511101</v>
      </c>
      <c r="W37" t="s">
        <v>2539</v>
      </c>
      <c r="X37" t="s">
        <v>2539</v>
      </c>
      <c r="Y37" t="s">
        <v>2536</v>
      </c>
      <c r="Z37" t="s">
        <v>2531</v>
      </c>
      <c r="AA37" t="s">
        <v>2307</v>
      </c>
      <c r="AB37" t="s">
        <v>2306</v>
      </c>
      <c r="AC37" t="s">
        <v>2684</v>
      </c>
    </row>
    <row r="38" spans="1:29" x14ac:dyDescent="0.25">
      <c r="A38">
        <v>611</v>
      </c>
      <c r="B38" t="s">
        <v>135</v>
      </c>
      <c r="C38">
        <v>2009002865</v>
      </c>
      <c r="D38" t="s">
        <v>1688</v>
      </c>
      <c r="E38">
        <v>3</v>
      </c>
      <c r="F38" t="s">
        <v>297</v>
      </c>
      <c r="G38" t="s">
        <v>8</v>
      </c>
      <c r="H38">
        <v>2</v>
      </c>
      <c r="I38">
        <v>1</v>
      </c>
      <c r="J38" t="s">
        <v>2315</v>
      </c>
      <c r="K38">
        <v>302</v>
      </c>
      <c r="L38" t="s">
        <v>2314</v>
      </c>
      <c r="M38" t="s">
        <v>2622</v>
      </c>
      <c r="N38" s="33">
        <v>61557039000107</v>
      </c>
      <c r="O38">
        <v>22858</v>
      </c>
      <c r="P38" t="s">
        <v>2428</v>
      </c>
      <c r="Q38" t="s">
        <v>2428</v>
      </c>
      <c r="R38" t="s">
        <v>2427</v>
      </c>
      <c r="S38">
        <v>1</v>
      </c>
      <c r="T38" t="s">
        <v>2279</v>
      </c>
      <c r="U38" t="s">
        <v>2310</v>
      </c>
      <c r="V38">
        <v>6512000</v>
      </c>
      <c r="W38" t="s">
        <v>2537</v>
      </c>
      <c r="X38" t="s">
        <v>2537</v>
      </c>
      <c r="Y38" t="s">
        <v>2536</v>
      </c>
      <c r="Z38" t="s">
        <v>2531</v>
      </c>
      <c r="AA38" t="s">
        <v>2307</v>
      </c>
      <c r="AB38" t="s">
        <v>2306</v>
      </c>
      <c r="AC38" t="s">
        <v>2684</v>
      </c>
    </row>
    <row r="39" spans="1:29" x14ac:dyDescent="0.25">
      <c r="A39">
        <v>611</v>
      </c>
      <c r="B39" t="s">
        <v>135</v>
      </c>
      <c r="C39">
        <v>2009002865</v>
      </c>
      <c r="D39" t="s">
        <v>1688</v>
      </c>
      <c r="E39">
        <v>3</v>
      </c>
      <c r="F39" t="s">
        <v>297</v>
      </c>
      <c r="G39" t="s">
        <v>8</v>
      </c>
      <c r="H39">
        <v>2</v>
      </c>
      <c r="I39">
        <v>1</v>
      </c>
      <c r="J39" t="s">
        <v>2315</v>
      </c>
      <c r="K39">
        <v>302</v>
      </c>
      <c r="L39" t="s">
        <v>2314</v>
      </c>
      <c r="M39" t="s">
        <v>2631</v>
      </c>
      <c r="N39" s="33">
        <v>4463083000106</v>
      </c>
      <c r="O39">
        <v>22858</v>
      </c>
      <c r="P39" t="s">
        <v>2428</v>
      </c>
      <c r="Q39" t="s">
        <v>2428</v>
      </c>
      <c r="R39" t="s">
        <v>2427</v>
      </c>
      <c r="S39">
        <v>1</v>
      </c>
      <c r="T39" t="s">
        <v>2279</v>
      </c>
      <c r="U39" t="s">
        <v>2310</v>
      </c>
      <c r="V39">
        <v>6520100</v>
      </c>
      <c r="W39" t="s">
        <v>2532</v>
      </c>
      <c r="X39" t="s">
        <v>2532</v>
      </c>
      <c r="Y39" t="s">
        <v>2532</v>
      </c>
      <c r="Z39" t="s">
        <v>2531</v>
      </c>
      <c r="AA39" t="s">
        <v>2307</v>
      </c>
      <c r="AB39" t="s">
        <v>2306</v>
      </c>
      <c r="AC39" t="s">
        <v>2684</v>
      </c>
    </row>
    <row r="40" spans="1:29" x14ac:dyDescent="0.25">
      <c r="A40">
        <v>611</v>
      </c>
      <c r="B40" t="s">
        <v>135</v>
      </c>
      <c r="C40">
        <v>2009002865</v>
      </c>
      <c r="D40" t="s">
        <v>1688</v>
      </c>
      <c r="E40">
        <v>3</v>
      </c>
      <c r="F40" t="s">
        <v>297</v>
      </c>
      <c r="G40" t="s">
        <v>8</v>
      </c>
      <c r="H40">
        <v>2</v>
      </c>
      <c r="I40">
        <v>1</v>
      </c>
      <c r="J40" t="s">
        <v>2315</v>
      </c>
      <c r="K40">
        <v>302</v>
      </c>
      <c r="L40" t="s">
        <v>2314</v>
      </c>
      <c r="M40" t="s">
        <v>2621</v>
      </c>
      <c r="N40" s="33">
        <v>43644285000106</v>
      </c>
      <c r="O40">
        <v>22858</v>
      </c>
      <c r="P40" t="s">
        <v>2630</v>
      </c>
      <c r="Q40" t="s">
        <v>2428</v>
      </c>
      <c r="R40" t="s">
        <v>2427</v>
      </c>
      <c r="S40">
        <v>1</v>
      </c>
      <c r="T40" t="s">
        <v>2279</v>
      </c>
      <c r="U40" t="s">
        <v>2310</v>
      </c>
      <c r="V40">
        <v>6622300</v>
      </c>
      <c r="W40" t="s">
        <v>2528</v>
      </c>
      <c r="X40" t="s">
        <v>2528</v>
      </c>
      <c r="Y40" t="s">
        <v>2527</v>
      </c>
      <c r="Z40" t="s">
        <v>2526</v>
      </c>
      <c r="AA40" t="s">
        <v>2307</v>
      </c>
      <c r="AB40" t="s">
        <v>2306</v>
      </c>
      <c r="AC40" t="s">
        <v>2684</v>
      </c>
    </row>
    <row r="41" spans="1:29" x14ac:dyDescent="0.25">
      <c r="A41">
        <v>611</v>
      </c>
      <c r="B41" t="s">
        <v>135</v>
      </c>
      <c r="C41">
        <v>2019002019</v>
      </c>
      <c r="D41" t="s">
        <v>2089</v>
      </c>
      <c r="E41">
        <v>1</v>
      </c>
      <c r="F41" t="s">
        <v>286</v>
      </c>
      <c r="G41" t="s">
        <v>8</v>
      </c>
      <c r="H41">
        <v>2</v>
      </c>
      <c r="I41">
        <v>1</v>
      </c>
      <c r="J41" t="s">
        <v>2315</v>
      </c>
      <c r="K41">
        <v>310</v>
      </c>
      <c r="L41" t="s">
        <v>2314</v>
      </c>
      <c r="M41" t="s">
        <v>2622</v>
      </c>
      <c r="N41" s="33">
        <v>61557039000107</v>
      </c>
      <c r="O41">
        <v>40305</v>
      </c>
      <c r="P41" t="s">
        <v>2424</v>
      </c>
      <c r="Q41" t="s">
        <v>2424</v>
      </c>
      <c r="R41" t="s">
        <v>2424</v>
      </c>
      <c r="S41">
        <v>1</v>
      </c>
      <c r="T41" t="s">
        <v>2279</v>
      </c>
      <c r="U41" t="s">
        <v>2310</v>
      </c>
      <c r="V41">
        <v>6512000</v>
      </c>
      <c r="W41" t="s">
        <v>2537</v>
      </c>
      <c r="X41" t="s">
        <v>2537</v>
      </c>
      <c r="Y41" t="s">
        <v>2536</v>
      </c>
      <c r="Z41" t="s">
        <v>2531</v>
      </c>
      <c r="AA41" t="s">
        <v>2307</v>
      </c>
      <c r="AB41" t="s">
        <v>2306</v>
      </c>
      <c r="AC41" t="s">
        <v>2684</v>
      </c>
    </row>
    <row r="42" spans="1:29" x14ac:dyDescent="0.25">
      <c r="A42">
        <v>611</v>
      </c>
      <c r="B42" t="s">
        <v>135</v>
      </c>
      <c r="C42">
        <v>2019002019</v>
      </c>
      <c r="D42" t="s">
        <v>2089</v>
      </c>
      <c r="E42">
        <v>1</v>
      </c>
      <c r="F42" t="s">
        <v>286</v>
      </c>
      <c r="G42" t="s">
        <v>8</v>
      </c>
      <c r="H42">
        <v>2</v>
      </c>
      <c r="I42">
        <v>1</v>
      </c>
      <c r="J42" t="s">
        <v>2315</v>
      </c>
      <c r="K42">
        <v>310</v>
      </c>
      <c r="L42" t="s">
        <v>2314</v>
      </c>
      <c r="M42" t="s">
        <v>2621</v>
      </c>
      <c r="N42" s="33">
        <v>43644285000106</v>
      </c>
      <c r="O42">
        <v>40305</v>
      </c>
      <c r="P42" t="s">
        <v>2424</v>
      </c>
      <c r="Q42" t="s">
        <v>2424</v>
      </c>
      <c r="R42" t="s">
        <v>2424</v>
      </c>
      <c r="S42">
        <v>1</v>
      </c>
      <c r="T42" t="s">
        <v>2279</v>
      </c>
      <c r="U42" t="s">
        <v>2310</v>
      </c>
      <c r="V42">
        <v>6622300</v>
      </c>
      <c r="W42" t="s">
        <v>2528</v>
      </c>
      <c r="X42" t="s">
        <v>2528</v>
      </c>
      <c r="Y42" t="s">
        <v>2527</v>
      </c>
      <c r="Z42" t="s">
        <v>2526</v>
      </c>
      <c r="AA42" t="s">
        <v>2307</v>
      </c>
      <c r="AB42" t="s">
        <v>2306</v>
      </c>
      <c r="AC42" t="s">
        <v>2684</v>
      </c>
    </row>
    <row r="43" spans="1:29" x14ac:dyDescent="0.25">
      <c r="A43">
        <v>611</v>
      </c>
      <c r="B43" t="s">
        <v>135</v>
      </c>
      <c r="C43">
        <v>2019002183</v>
      </c>
      <c r="D43" t="s">
        <v>2091</v>
      </c>
      <c r="E43">
        <v>5</v>
      </c>
      <c r="F43" t="s">
        <v>352</v>
      </c>
      <c r="G43" t="s">
        <v>8</v>
      </c>
      <c r="H43">
        <v>2</v>
      </c>
      <c r="I43">
        <v>1</v>
      </c>
      <c r="J43" t="s">
        <v>2315</v>
      </c>
      <c r="K43">
        <v>310</v>
      </c>
      <c r="L43" t="s">
        <v>2314</v>
      </c>
      <c r="M43" t="s">
        <v>2622</v>
      </c>
      <c r="N43" s="33">
        <v>61557039000107</v>
      </c>
      <c r="O43">
        <v>40306</v>
      </c>
      <c r="P43" t="s">
        <v>2424</v>
      </c>
      <c r="Q43" t="s">
        <v>2424</v>
      </c>
      <c r="R43" t="s">
        <v>2424</v>
      </c>
      <c r="S43">
        <v>1</v>
      </c>
      <c r="T43" t="s">
        <v>2279</v>
      </c>
      <c r="U43" t="s">
        <v>2310</v>
      </c>
      <c r="V43">
        <v>6512000</v>
      </c>
      <c r="W43" t="s">
        <v>2537</v>
      </c>
      <c r="X43" t="s">
        <v>2537</v>
      </c>
      <c r="Y43" t="s">
        <v>2536</v>
      </c>
      <c r="Z43" t="s">
        <v>2531</v>
      </c>
      <c r="AA43" t="s">
        <v>2307</v>
      </c>
      <c r="AB43" t="s">
        <v>2306</v>
      </c>
      <c r="AC43" t="s">
        <v>2684</v>
      </c>
    </row>
    <row r="44" spans="1:29" x14ac:dyDescent="0.25">
      <c r="A44">
        <v>611</v>
      </c>
      <c r="B44" t="s">
        <v>135</v>
      </c>
      <c r="C44">
        <v>2019002183</v>
      </c>
      <c r="D44" t="s">
        <v>2091</v>
      </c>
      <c r="E44">
        <v>5</v>
      </c>
      <c r="F44" t="s">
        <v>352</v>
      </c>
      <c r="G44" t="s">
        <v>8</v>
      </c>
      <c r="H44">
        <v>2</v>
      </c>
      <c r="I44">
        <v>1</v>
      </c>
      <c r="J44" t="s">
        <v>2315</v>
      </c>
      <c r="K44">
        <v>310</v>
      </c>
      <c r="L44" t="s">
        <v>2314</v>
      </c>
      <c r="M44" t="s">
        <v>2621</v>
      </c>
      <c r="N44" s="33">
        <v>43644285000106</v>
      </c>
      <c r="O44">
        <v>40306</v>
      </c>
      <c r="P44" t="s">
        <v>2424</v>
      </c>
      <c r="Q44" t="s">
        <v>2424</v>
      </c>
      <c r="R44" t="s">
        <v>2424</v>
      </c>
      <c r="S44">
        <v>1</v>
      </c>
      <c r="T44" t="s">
        <v>2279</v>
      </c>
      <c r="U44" t="s">
        <v>2310</v>
      </c>
      <c r="V44">
        <v>6622300</v>
      </c>
      <c r="W44" t="s">
        <v>2528</v>
      </c>
      <c r="X44" t="s">
        <v>2528</v>
      </c>
      <c r="Y44" t="s">
        <v>2527</v>
      </c>
      <c r="Z44" t="s">
        <v>2526</v>
      </c>
      <c r="AA44" t="s">
        <v>2307</v>
      </c>
      <c r="AB44" t="s">
        <v>2306</v>
      </c>
      <c r="AC44" t="s">
        <v>2684</v>
      </c>
    </row>
    <row r="45" spans="1:29" x14ac:dyDescent="0.25">
      <c r="A45">
        <v>802</v>
      </c>
      <c r="B45" t="s">
        <v>213</v>
      </c>
      <c r="C45">
        <v>1977000118</v>
      </c>
      <c r="D45" t="s">
        <v>310</v>
      </c>
      <c r="E45">
        <v>1</v>
      </c>
      <c r="F45" t="s">
        <v>286</v>
      </c>
      <c r="G45" t="s">
        <v>8</v>
      </c>
      <c r="H45">
        <v>2</v>
      </c>
      <c r="I45">
        <v>1</v>
      </c>
      <c r="J45" t="s">
        <v>2315</v>
      </c>
      <c r="K45">
        <v>302</v>
      </c>
      <c r="L45" t="s">
        <v>2314</v>
      </c>
      <c r="M45" t="s">
        <v>2628</v>
      </c>
      <c r="N45" s="33">
        <v>33376989000191</v>
      </c>
      <c r="O45">
        <v>196</v>
      </c>
      <c r="P45" t="s">
        <v>2629</v>
      </c>
      <c r="Q45" t="s">
        <v>2629</v>
      </c>
      <c r="R45" t="s">
        <v>2629</v>
      </c>
      <c r="S45">
        <v>1</v>
      </c>
      <c r="T45" t="s">
        <v>2279</v>
      </c>
      <c r="U45" t="s">
        <v>2310</v>
      </c>
      <c r="V45">
        <v>6530800</v>
      </c>
      <c r="W45" t="s">
        <v>2550</v>
      </c>
      <c r="X45" t="s">
        <v>2550</v>
      </c>
      <c r="Y45" t="s">
        <v>2550</v>
      </c>
      <c r="Z45" t="s">
        <v>2531</v>
      </c>
      <c r="AA45" t="s">
        <v>2307</v>
      </c>
      <c r="AB45" t="s">
        <v>2306</v>
      </c>
      <c r="AC45" t="s">
        <v>2684</v>
      </c>
    </row>
    <row r="46" spans="1:29" x14ac:dyDescent="0.25">
      <c r="A46">
        <v>802</v>
      </c>
      <c r="B46" t="s">
        <v>213</v>
      </c>
      <c r="C46">
        <v>2003001956</v>
      </c>
      <c r="D46" t="s">
        <v>668</v>
      </c>
      <c r="E46">
        <v>5</v>
      </c>
      <c r="F46" t="s">
        <v>352</v>
      </c>
      <c r="G46" t="s">
        <v>8</v>
      </c>
      <c r="H46">
        <v>2</v>
      </c>
      <c r="I46">
        <v>1</v>
      </c>
      <c r="J46" t="s">
        <v>2315</v>
      </c>
      <c r="K46">
        <v>301</v>
      </c>
      <c r="L46" t="s">
        <v>2314</v>
      </c>
      <c r="M46" t="s">
        <v>2628</v>
      </c>
      <c r="N46" s="33">
        <v>33376989000191</v>
      </c>
      <c r="O46">
        <v>197</v>
      </c>
      <c r="P46" t="s">
        <v>2627</v>
      </c>
      <c r="Q46" t="s">
        <v>2627</v>
      </c>
      <c r="R46" t="s">
        <v>2627</v>
      </c>
      <c r="S46">
        <v>1</v>
      </c>
      <c r="T46" t="s">
        <v>2279</v>
      </c>
      <c r="U46" t="s">
        <v>2310</v>
      </c>
      <c r="V46">
        <v>6530800</v>
      </c>
      <c r="W46" t="s">
        <v>2550</v>
      </c>
      <c r="X46" t="s">
        <v>2550</v>
      </c>
      <c r="Y46" t="s">
        <v>2550</v>
      </c>
      <c r="Z46" t="s">
        <v>2531</v>
      </c>
      <c r="AA46" t="s">
        <v>2307</v>
      </c>
      <c r="AB46" t="s">
        <v>2306</v>
      </c>
      <c r="AC46" t="s">
        <v>2684</v>
      </c>
    </row>
    <row r="47" spans="1:29" x14ac:dyDescent="0.25">
      <c r="A47">
        <v>895</v>
      </c>
      <c r="B47" t="s">
        <v>232</v>
      </c>
      <c r="C47">
        <v>2000002511</v>
      </c>
      <c r="D47" t="s">
        <v>1132</v>
      </c>
      <c r="E47">
        <v>5</v>
      </c>
      <c r="F47" t="s">
        <v>352</v>
      </c>
      <c r="G47" t="s">
        <v>14</v>
      </c>
      <c r="H47">
        <v>1</v>
      </c>
      <c r="I47">
        <v>1</v>
      </c>
      <c r="J47" t="s">
        <v>2315</v>
      </c>
      <c r="K47">
        <v>301</v>
      </c>
      <c r="L47" t="s">
        <v>2314</v>
      </c>
      <c r="M47" t="s">
        <v>2625</v>
      </c>
      <c r="N47" s="33">
        <v>42597575000183</v>
      </c>
      <c r="O47">
        <v>25357</v>
      </c>
      <c r="P47" t="s">
        <v>2626</v>
      </c>
      <c r="Q47" t="s">
        <v>2626</v>
      </c>
      <c r="R47" t="s">
        <v>2626</v>
      </c>
      <c r="S47">
        <v>1</v>
      </c>
      <c r="T47" t="s">
        <v>2279</v>
      </c>
      <c r="U47" t="s">
        <v>2310</v>
      </c>
      <c r="V47">
        <v>6622300</v>
      </c>
      <c r="W47" t="s">
        <v>2528</v>
      </c>
      <c r="X47" t="s">
        <v>2528</v>
      </c>
      <c r="Y47" t="s">
        <v>2527</v>
      </c>
      <c r="Z47" t="s">
        <v>2526</v>
      </c>
      <c r="AA47" t="s">
        <v>2307</v>
      </c>
      <c r="AB47" t="s">
        <v>2306</v>
      </c>
      <c r="AC47" t="s">
        <v>2684</v>
      </c>
    </row>
    <row r="48" spans="1:29" x14ac:dyDescent="0.25">
      <c r="A48">
        <v>895</v>
      </c>
      <c r="B48" t="s">
        <v>232</v>
      </c>
      <c r="C48">
        <v>2017000183</v>
      </c>
      <c r="D48" t="s">
        <v>1985</v>
      </c>
      <c r="E48">
        <v>3</v>
      </c>
      <c r="F48" t="s">
        <v>297</v>
      </c>
      <c r="G48" t="s">
        <v>8</v>
      </c>
      <c r="H48">
        <v>2</v>
      </c>
      <c r="I48">
        <v>1</v>
      </c>
      <c r="J48" t="s">
        <v>2315</v>
      </c>
      <c r="K48">
        <v>301</v>
      </c>
      <c r="L48" t="s">
        <v>2314</v>
      </c>
      <c r="M48" t="s">
        <v>2625</v>
      </c>
      <c r="N48" s="33">
        <v>42597575000183</v>
      </c>
      <c r="O48">
        <v>34807</v>
      </c>
      <c r="P48" t="s">
        <v>2624</v>
      </c>
      <c r="Q48" t="s">
        <v>2624</v>
      </c>
      <c r="R48" t="s">
        <v>2623</v>
      </c>
      <c r="S48">
        <v>1</v>
      </c>
      <c r="T48" t="s">
        <v>2279</v>
      </c>
      <c r="U48" t="s">
        <v>2310</v>
      </c>
      <c r="V48">
        <v>6622300</v>
      </c>
      <c r="W48" t="s">
        <v>2528</v>
      </c>
      <c r="X48" t="s">
        <v>2528</v>
      </c>
      <c r="Y48" t="s">
        <v>2527</v>
      </c>
      <c r="Z48" t="s">
        <v>2526</v>
      </c>
      <c r="AA48" t="s">
        <v>2307</v>
      </c>
      <c r="AB48" t="s">
        <v>2306</v>
      </c>
      <c r="AC48" t="s">
        <v>2684</v>
      </c>
    </row>
    <row r="49" spans="1:29" x14ac:dyDescent="0.25">
      <c r="A49">
        <v>1242</v>
      </c>
      <c r="B49" t="s">
        <v>61</v>
      </c>
      <c r="C49">
        <v>1985001519</v>
      </c>
      <c r="D49" t="s">
        <v>517</v>
      </c>
      <c r="E49">
        <v>1</v>
      </c>
      <c r="F49" t="s">
        <v>286</v>
      </c>
      <c r="G49" t="s">
        <v>8</v>
      </c>
      <c r="H49">
        <v>2</v>
      </c>
      <c r="I49">
        <v>1</v>
      </c>
      <c r="J49" t="s">
        <v>2315</v>
      </c>
      <c r="K49">
        <v>309</v>
      </c>
      <c r="L49" t="s">
        <v>2314</v>
      </c>
      <c r="M49" t="s">
        <v>2622</v>
      </c>
      <c r="N49" s="33">
        <v>61557039000107</v>
      </c>
      <c r="O49">
        <v>36325</v>
      </c>
      <c r="P49" t="s">
        <v>2405</v>
      </c>
      <c r="Q49" t="s">
        <v>2405</v>
      </c>
      <c r="R49" t="s">
        <v>2405</v>
      </c>
      <c r="S49">
        <v>1</v>
      </c>
      <c r="T49" t="s">
        <v>2279</v>
      </c>
      <c r="U49" t="s">
        <v>2310</v>
      </c>
      <c r="V49">
        <v>6512000</v>
      </c>
      <c r="W49" t="s">
        <v>2537</v>
      </c>
      <c r="X49" t="s">
        <v>2537</v>
      </c>
      <c r="Y49" t="s">
        <v>2536</v>
      </c>
      <c r="Z49" t="s">
        <v>2531</v>
      </c>
      <c r="AA49" t="s">
        <v>2307</v>
      </c>
      <c r="AB49" t="s">
        <v>2306</v>
      </c>
      <c r="AC49" t="s">
        <v>2684</v>
      </c>
    </row>
    <row r="50" spans="1:29" x14ac:dyDescent="0.25">
      <c r="A50">
        <v>1242</v>
      </c>
      <c r="B50" t="s">
        <v>61</v>
      </c>
      <c r="C50">
        <v>1985001519</v>
      </c>
      <c r="D50" t="s">
        <v>517</v>
      </c>
      <c r="E50">
        <v>1</v>
      </c>
      <c r="F50" t="s">
        <v>286</v>
      </c>
      <c r="G50" t="s">
        <v>8</v>
      </c>
      <c r="H50">
        <v>2</v>
      </c>
      <c r="I50">
        <v>1</v>
      </c>
      <c r="J50" t="s">
        <v>2315</v>
      </c>
      <c r="K50">
        <v>309</v>
      </c>
      <c r="L50" t="s">
        <v>2314</v>
      </c>
      <c r="M50" t="s">
        <v>2621</v>
      </c>
      <c r="N50" s="33">
        <v>43644285000106</v>
      </c>
      <c r="O50">
        <v>36325</v>
      </c>
      <c r="P50" t="s">
        <v>2405</v>
      </c>
      <c r="Q50" t="s">
        <v>2405</v>
      </c>
      <c r="R50" t="s">
        <v>2405</v>
      </c>
      <c r="S50">
        <v>1</v>
      </c>
      <c r="T50" t="s">
        <v>2279</v>
      </c>
      <c r="U50" t="s">
        <v>2310</v>
      </c>
      <c r="V50">
        <v>6622300</v>
      </c>
      <c r="W50" t="s">
        <v>2528</v>
      </c>
      <c r="X50" t="s">
        <v>2528</v>
      </c>
      <c r="Y50" t="s">
        <v>2527</v>
      </c>
      <c r="Z50" t="s">
        <v>2526</v>
      </c>
      <c r="AA50" t="s">
        <v>2307</v>
      </c>
      <c r="AB50" t="s">
        <v>2306</v>
      </c>
      <c r="AC50" t="s">
        <v>2684</v>
      </c>
    </row>
    <row r="51" spans="1:29" x14ac:dyDescent="0.25">
      <c r="A51">
        <v>1242</v>
      </c>
      <c r="B51" t="s">
        <v>61</v>
      </c>
      <c r="C51">
        <v>1985001519</v>
      </c>
      <c r="D51" t="s">
        <v>517</v>
      </c>
      <c r="E51">
        <v>1</v>
      </c>
      <c r="F51" t="s">
        <v>286</v>
      </c>
      <c r="G51" t="s">
        <v>8</v>
      </c>
      <c r="H51">
        <v>2</v>
      </c>
      <c r="I51">
        <v>1</v>
      </c>
      <c r="J51" t="s">
        <v>2315</v>
      </c>
      <c r="K51">
        <v>309</v>
      </c>
      <c r="L51" t="s">
        <v>2314</v>
      </c>
      <c r="M51" t="s">
        <v>2620</v>
      </c>
      <c r="N51" s="33">
        <v>63058648000139</v>
      </c>
      <c r="O51">
        <v>315</v>
      </c>
      <c r="P51" t="s">
        <v>2408</v>
      </c>
      <c r="Q51" t="s">
        <v>2408</v>
      </c>
      <c r="R51" t="s">
        <v>2408</v>
      </c>
      <c r="S51">
        <v>1</v>
      </c>
      <c r="T51" t="s">
        <v>2279</v>
      </c>
      <c r="U51" t="s">
        <v>2385</v>
      </c>
      <c r="V51">
        <v>6622300</v>
      </c>
      <c r="W51" t="s">
        <v>2528</v>
      </c>
      <c r="X51" t="s">
        <v>2528</v>
      </c>
      <c r="Y51" t="s">
        <v>2527</v>
      </c>
      <c r="Z51" t="s">
        <v>2526</v>
      </c>
      <c r="AA51" t="s">
        <v>2307</v>
      </c>
      <c r="AB51" t="s">
        <v>2306</v>
      </c>
      <c r="AC51" t="s">
        <v>2684</v>
      </c>
    </row>
    <row r="52" spans="1:29" x14ac:dyDescent="0.25">
      <c r="A52">
        <v>1242</v>
      </c>
      <c r="B52" t="s">
        <v>61</v>
      </c>
      <c r="C52">
        <v>1985001683</v>
      </c>
      <c r="D52" t="s">
        <v>519</v>
      </c>
      <c r="E52">
        <v>3</v>
      </c>
      <c r="F52" t="s">
        <v>297</v>
      </c>
      <c r="G52" t="s">
        <v>8</v>
      </c>
      <c r="H52">
        <v>2</v>
      </c>
      <c r="I52">
        <v>1</v>
      </c>
      <c r="J52" t="s">
        <v>2315</v>
      </c>
      <c r="K52">
        <v>309</v>
      </c>
      <c r="L52" t="s">
        <v>2314</v>
      </c>
      <c r="M52" t="s">
        <v>2622</v>
      </c>
      <c r="N52" s="33">
        <v>61557039000107</v>
      </c>
      <c r="O52">
        <v>36324</v>
      </c>
      <c r="P52" t="s">
        <v>2405</v>
      </c>
      <c r="Q52" t="s">
        <v>2405</v>
      </c>
      <c r="R52" t="s">
        <v>2405</v>
      </c>
      <c r="S52">
        <v>1</v>
      </c>
      <c r="T52" t="s">
        <v>2279</v>
      </c>
      <c r="U52" t="s">
        <v>2310</v>
      </c>
      <c r="V52">
        <v>6512000</v>
      </c>
      <c r="W52" t="s">
        <v>2537</v>
      </c>
      <c r="X52" t="s">
        <v>2537</v>
      </c>
      <c r="Y52" t="s">
        <v>2536</v>
      </c>
      <c r="Z52" t="s">
        <v>2531</v>
      </c>
      <c r="AA52" t="s">
        <v>2307</v>
      </c>
      <c r="AB52" t="s">
        <v>2306</v>
      </c>
      <c r="AC52" t="s">
        <v>2684</v>
      </c>
    </row>
    <row r="53" spans="1:29" x14ac:dyDescent="0.25">
      <c r="A53">
        <v>1242</v>
      </c>
      <c r="B53" t="s">
        <v>61</v>
      </c>
      <c r="C53">
        <v>1985001683</v>
      </c>
      <c r="D53" t="s">
        <v>519</v>
      </c>
      <c r="E53">
        <v>3</v>
      </c>
      <c r="F53" t="s">
        <v>297</v>
      </c>
      <c r="G53" t="s">
        <v>8</v>
      </c>
      <c r="H53">
        <v>2</v>
      </c>
      <c r="I53">
        <v>1</v>
      </c>
      <c r="J53" t="s">
        <v>2315</v>
      </c>
      <c r="K53">
        <v>309</v>
      </c>
      <c r="L53" t="s">
        <v>2314</v>
      </c>
      <c r="M53" t="s">
        <v>2621</v>
      </c>
      <c r="N53" s="33">
        <v>43644285000106</v>
      </c>
      <c r="O53">
        <v>36324</v>
      </c>
      <c r="P53" t="s">
        <v>2405</v>
      </c>
      <c r="Q53" t="s">
        <v>2405</v>
      </c>
      <c r="R53" t="s">
        <v>2405</v>
      </c>
      <c r="S53">
        <v>1</v>
      </c>
      <c r="T53" t="s">
        <v>2279</v>
      </c>
      <c r="U53" t="s">
        <v>2310</v>
      </c>
      <c r="V53">
        <v>6622300</v>
      </c>
      <c r="W53" t="s">
        <v>2528</v>
      </c>
      <c r="X53" t="s">
        <v>2528</v>
      </c>
      <c r="Y53" t="s">
        <v>2527</v>
      </c>
      <c r="Z53" t="s">
        <v>2526</v>
      </c>
      <c r="AA53" t="s">
        <v>2307</v>
      </c>
      <c r="AB53" t="s">
        <v>2306</v>
      </c>
      <c r="AC53" t="s">
        <v>2684</v>
      </c>
    </row>
    <row r="54" spans="1:29" x14ac:dyDescent="0.25">
      <c r="A54">
        <v>1242</v>
      </c>
      <c r="B54" t="s">
        <v>61</v>
      </c>
      <c r="C54">
        <v>1985001683</v>
      </c>
      <c r="D54" t="s">
        <v>519</v>
      </c>
      <c r="E54">
        <v>3</v>
      </c>
      <c r="F54" t="s">
        <v>297</v>
      </c>
      <c r="G54" t="s">
        <v>8</v>
      </c>
      <c r="H54">
        <v>2</v>
      </c>
      <c r="I54">
        <v>1</v>
      </c>
      <c r="J54" t="s">
        <v>2315</v>
      </c>
      <c r="K54">
        <v>309</v>
      </c>
      <c r="L54" t="s">
        <v>2314</v>
      </c>
      <c r="M54" t="s">
        <v>2620</v>
      </c>
      <c r="N54" s="33">
        <v>63058648000139</v>
      </c>
      <c r="O54">
        <v>316</v>
      </c>
      <c r="P54" t="s">
        <v>2408</v>
      </c>
      <c r="Q54" t="s">
        <v>2408</v>
      </c>
      <c r="R54" t="s">
        <v>2408</v>
      </c>
      <c r="S54">
        <v>1</v>
      </c>
      <c r="T54" t="s">
        <v>2279</v>
      </c>
      <c r="U54" t="s">
        <v>2385</v>
      </c>
      <c r="V54">
        <v>6622300</v>
      </c>
      <c r="W54" t="s">
        <v>2528</v>
      </c>
      <c r="X54" t="s">
        <v>2528</v>
      </c>
      <c r="Y54" t="s">
        <v>2527</v>
      </c>
      <c r="Z54" t="s">
        <v>2526</v>
      </c>
      <c r="AA54" t="s">
        <v>2307</v>
      </c>
      <c r="AB54" t="s">
        <v>2306</v>
      </c>
      <c r="AC54" t="s">
        <v>2684</v>
      </c>
    </row>
    <row r="55" spans="1:29" x14ac:dyDescent="0.25">
      <c r="A55">
        <v>1482</v>
      </c>
      <c r="B55" t="s">
        <v>153</v>
      </c>
      <c r="C55">
        <v>1992001847</v>
      </c>
      <c r="D55" t="s">
        <v>684</v>
      </c>
      <c r="E55">
        <v>3</v>
      </c>
      <c r="F55" t="s">
        <v>297</v>
      </c>
      <c r="G55" t="s">
        <v>8</v>
      </c>
      <c r="H55">
        <v>2</v>
      </c>
      <c r="I55">
        <v>1</v>
      </c>
      <c r="J55" t="s">
        <v>2315</v>
      </c>
      <c r="K55">
        <v>304</v>
      </c>
      <c r="L55" t="s">
        <v>2314</v>
      </c>
      <c r="M55" t="s">
        <v>2619</v>
      </c>
      <c r="N55" s="33">
        <v>48087985000160</v>
      </c>
      <c r="O55">
        <v>26800</v>
      </c>
      <c r="P55" t="s">
        <v>2617</v>
      </c>
      <c r="Q55" t="s">
        <v>2617</v>
      </c>
      <c r="R55" t="s">
        <v>2617</v>
      </c>
      <c r="S55">
        <v>1</v>
      </c>
      <c r="T55" t="s">
        <v>2279</v>
      </c>
      <c r="U55" t="s">
        <v>2310</v>
      </c>
      <c r="V55">
        <v>6622300</v>
      </c>
      <c r="W55" t="s">
        <v>2528</v>
      </c>
      <c r="X55" t="s">
        <v>2528</v>
      </c>
      <c r="Y55" t="s">
        <v>2527</v>
      </c>
      <c r="Z55" t="s">
        <v>2526</v>
      </c>
      <c r="AA55" t="s">
        <v>2307</v>
      </c>
      <c r="AB55" t="s">
        <v>2306</v>
      </c>
      <c r="AC55" t="s">
        <v>2684</v>
      </c>
    </row>
    <row r="56" spans="1:29" x14ac:dyDescent="0.25">
      <c r="A56">
        <v>1482</v>
      </c>
      <c r="B56" t="s">
        <v>153</v>
      </c>
      <c r="C56">
        <v>1992001847</v>
      </c>
      <c r="D56" t="s">
        <v>684</v>
      </c>
      <c r="E56">
        <v>3</v>
      </c>
      <c r="F56" t="s">
        <v>297</v>
      </c>
      <c r="G56" t="s">
        <v>8</v>
      </c>
      <c r="H56">
        <v>2</v>
      </c>
      <c r="I56">
        <v>1</v>
      </c>
      <c r="J56" t="s">
        <v>2315</v>
      </c>
      <c r="K56">
        <v>304</v>
      </c>
      <c r="L56" t="s">
        <v>2314</v>
      </c>
      <c r="M56" t="s">
        <v>2577</v>
      </c>
      <c r="N56" s="33">
        <v>61038592000125</v>
      </c>
      <c r="O56">
        <v>26800</v>
      </c>
      <c r="P56" t="s">
        <v>2617</v>
      </c>
      <c r="Q56" t="s">
        <v>2617</v>
      </c>
      <c r="R56" t="s">
        <v>2617</v>
      </c>
      <c r="S56">
        <v>1</v>
      </c>
      <c r="T56" t="s">
        <v>2279</v>
      </c>
      <c r="U56" t="s">
        <v>2310</v>
      </c>
      <c r="V56">
        <v>6622300</v>
      </c>
      <c r="W56" t="s">
        <v>2528</v>
      </c>
      <c r="X56" t="s">
        <v>2528</v>
      </c>
      <c r="Y56" t="s">
        <v>2527</v>
      </c>
      <c r="Z56" t="s">
        <v>2526</v>
      </c>
      <c r="AA56" t="s">
        <v>2307</v>
      </c>
      <c r="AB56" t="s">
        <v>2306</v>
      </c>
      <c r="AC56" t="s">
        <v>2684</v>
      </c>
    </row>
    <row r="57" spans="1:29" x14ac:dyDescent="0.25">
      <c r="A57">
        <v>1482</v>
      </c>
      <c r="B57" t="s">
        <v>153</v>
      </c>
      <c r="C57">
        <v>1992001847</v>
      </c>
      <c r="D57" t="s">
        <v>684</v>
      </c>
      <c r="E57">
        <v>3</v>
      </c>
      <c r="F57" t="s">
        <v>297</v>
      </c>
      <c r="G57" t="s">
        <v>8</v>
      </c>
      <c r="H57">
        <v>2</v>
      </c>
      <c r="I57">
        <v>1</v>
      </c>
      <c r="J57" t="s">
        <v>2315</v>
      </c>
      <c r="K57">
        <v>304</v>
      </c>
      <c r="L57" t="s">
        <v>2314</v>
      </c>
      <c r="M57" t="s">
        <v>2618</v>
      </c>
      <c r="N57" s="33">
        <v>61143780000113</v>
      </c>
      <c r="O57">
        <v>26800</v>
      </c>
      <c r="P57" t="s">
        <v>2617</v>
      </c>
      <c r="Q57" t="s">
        <v>2617</v>
      </c>
      <c r="R57" t="s">
        <v>2617</v>
      </c>
      <c r="S57">
        <v>1</v>
      </c>
      <c r="T57" t="s">
        <v>2279</v>
      </c>
      <c r="U57" t="s">
        <v>2385</v>
      </c>
      <c r="V57">
        <v>6629100</v>
      </c>
      <c r="W57" t="s">
        <v>2578</v>
      </c>
      <c r="X57" t="s">
        <v>2578</v>
      </c>
      <c r="Y57" t="s">
        <v>2527</v>
      </c>
      <c r="Z57" t="s">
        <v>2526</v>
      </c>
      <c r="AA57" t="s">
        <v>2307</v>
      </c>
      <c r="AB57" t="s">
        <v>2306</v>
      </c>
      <c r="AC57" t="s">
        <v>2684</v>
      </c>
    </row>
    <row r="58" spans="1:29" x14ac:dyDescent="0.25">
      <c r="A58">
        <v>1482</v>
      </c>
      <c r="B58" t="s">
        <v>153</v>
      </c>
      <c r="C58">
        <v>2003001247</v>
      </c>
      <c r="D58" t="s">
        <v>1288</v>
      </c>
      <c r="E58">
        <v>1</v>
      </c>
      <c r="F58" t="s">
        <v>286</v>
      </c>
      <c r="G58" t="s">
        <v>8</v>
      </c>
      <c r="H58">
        <v>2</v>
      </c>
      <c r="I58">
        <v>1</v>
      </c>
      <c r="J58" t="s">
        <v>2315</v>
      </c>
      <c r="K58">
        <v>302</v>
      </c>
      <c r="L58" t="s">
        <v>2314</v>
      </c>
      <c r="M58" t="s">
        <v>2616</v>
      </c>
      <c r="N58" s="33">
        <v>76538446000136</v>
      </c>
      <c r="O58">
        <v>359</v>
      </c>
      <c r="P58" t="s">
        <v>2615</v>
      </c>
      <c r="Q58" t="s">
        <v>2392</v>
      </c>
      <c r="R58" t="s">
        <v>2392</v>
      </c>
      <c r="S58">
        <v>1</v>
      </c>
      <c r="T58" t="s">
        <v>2279</v>
      </c>
      <c r="U58" t="s">
        <v>2385</v>
      </c>
      <c r="V58">
        <v>6511101</v>
      </c>
      <c r="W58" t="s">
        <v>2539</v>
      </c>
      <c r="X58" t="s">
        <v>2539</v>
      </c>
      <c r="Y58" t="s">
        <v>2536</v>
      </c>
      <c r="Z58" t="s">
        <v>2531</v>
      </c>
      <c r="AA58" t="s">
        <v>2307</v>
      </c>
      <c r="AB58" t="s">
        <v>2306</v>
      </c>
      <c r="AC58" t="s">
        <v>2684</v>
      </c>
    </row>
    <row r="59" spans="1:29" x14ac:dyDescent="0.25">
      <c r="A59">
        <v>1482</v>
      </c>
      <c r="B59" t="s">
        <v>153</v>
      </c>
      <c r="C59">
        <v>2003001247</v>
      </c>
      <c r="D59" t="s">
        <v>1288</v>
      </c>
      <c r="E59">
        <v>1</v>
      </c>
      <c r="F59" t="s">
        <v>286</v>
      </c>
      <c r="G59" t="s">
        <v>8</v>
      </c>
      <c r="H59">
        <v>2</v>
      </c>
      <c r="I59">
        <v>1</v>
      </c>
      <c r="J59" t="s">
        <v>2315</v>
      </c>
      <c r="K59">
        <v>302</v>
      </c>
      <c r="L59" t="s">
        <v>2314</v>
      </c>
      <c r="M59" t="s">
        <v>2614</v>
      </c>
      <c r="N59" s="33">
        <v>43638022000194</v>
      </c>
      <c r="O59">
        <v>359</v>
      </c>
      <c r="P59" t="s">
        <v>2392</v>
      </c>
      <c r="Q59" t="s">
        <v>2392</v>
      </c>
      <c r="R59" t="s">
        <v>2392</v>
      </c>
      <c r="S59">
        <v>1</v>
      </c>
      <c r="T59" t="s">
        <v>2279</v>
      </c>
      <c r="U59" t="s">
        <v>2310</v>
      </c>
      <c r="V59">
        <v>6622300</v>
      </c>
      <c r="W59" t="s">
        <v>2528</v>
      </c>
      <c r="X59" t="s">
        <v>2528</v>
      </c>
      <c r="Y59" t="s">
        <v>2527</v>
      </c>
      <c r="Z59" t="s">
        <v>2526</v>
      </c>
      <c r="AA59" t="s">
        <v>2307</v>
      </c>
      <c r="AB59" t="s">
        <v>2306</v>
      </c>
      <c r="AC59" t="s">
        <v>2684</v>
      </c>
    </row>
    <row r="60" spans="1:29" x14ac:dyDescent="0.25">
      <c r="A60">
        <v>2018</v>
      </c>
      <c r="B60" t="s">
        <v>247</v>
      </c>
      <c r="C60">
        <v>1980001065</v>
      </c>
      <c r="D60" t="s">
        <v>403</v>
      </c>
      <c r="E60">
        <v>1</v>
      </c>
      <c r="F60" t="s">
        <v>286</v>
      </c>
      <c r="G60" t="s">
        <v>14</v>
      </c>
      <c r="H60">
        <v>1</v>
      </c>
      <c r="I60">
        <v>1</v>
      </c>
      <c r="J60" t="s">
        <v>2315</v>
      </c>
      <c r="K60">
        <v>302</v>
      </c>
      <c r="L60" t="s">
        <v>2314</v>
      </c>
      <c r="M60" t="s">
        <v>2612</v>
      </c>
      <c r="N60" s="33">
        <v>13180351000173</v>
      </c>
      <c r="O60">
        <v>522</v>
      </c>
      <c r="P60" t="s">
        <v>2613</v>
      </c>
      <c r="Q60" t="s">
        <v>2375</v>
      </c>
      <c r="R60" t="s">
        <v>2375</v>
      </c>
      <c r="S60">
        <v>1</v>
      </c>
      <c r="T60" t="s">
        <v>2279</v>
      </c>
      <c r="U60" t="s">
        <v>2310</v>
      </c>
      <c r="V60">
        <v>6622300</v>
      </c>
      <c r="W60" t="s">
        <v>2528</v>
      </c>
      <c r="X60" t="s">
        <v>2528</v>
      </c>
      <c r="Y60" t="s">
        <v>2527</v>
      </c>
      <c r="Z60" t="s">
        <v>2526</v>
      </c>
      <c r="AA60" t="s">
        <v>2307</v>
      </c>
      <c r="AB60" t="s">
        <v>2306</v>
      </c>
      <c r="AC60" t="s">
        <v>2684</v>
      </c>
    </row>
    <row r="61" spans="1:29" x14ac:dyDescent="0.25">
      <c r="A61">
        <v>2018</v>
      </c>
      <c r="B61" t="s">
        <v>247</v>
      </c>
      <c r="C61">
        <v>2016001811</v>
      </c>
      <c r="D61" t="s">
        <v>1975</v>
      </c>
      <c r="E61">
        <v>3</v>
      </c>
      <c r="F61" t="s">
        <v>297</v>
      </c>
      <c r="G61" t="s">
        <v>14</v>
      </c>
      <c r="H61">
        <v>1</v>
      </c>
      <c r="I61">
        <v>1</v>
      </c>
      <c r="J61" t="s">
        <v>2315</v>
      </c>
      <c r="K61">
        <v>301</v>
      </c>
      <c r="L61" t="s">
        <v>2314</v>
      </c>
      <c r="M61" t="s">
        <v>2612</v>
      </c>
      <c r="N61" s="33">
        <v>13180351000173</v>
      </c>
      <c r="O61">
        <v>34163</v>
      </c>
      <c r="P61" t="s">
        <v>2373</v>
      </c>
      <c r="Q61" t="s">
        <v>2373</v>
      </c>
      <c r="R61" t="s">
        <v>2372</v>
      </c>
      <c r="S61">
        <v>1</v>
      </c>
      <c r="T61" t="s">
        <v>2279</v>
      </c>
      <c r="U61" t="s">
        <v>2310</v>
      </c>
      <c r="V61">
        <v>6622300</v>
      </c>
      <c r="W61" t="s">
        <v>2528</v>
      </c>
      <c r="X61" t="s">
        <v>2528</v>
      </c>
      <c r="Y61" t="s">
        <v>2527</v>
      </c>
      <c r="Z61" t="s">
        <v>2526</v>
      </c>
      <c r="AA61" t="s">
        <v>2307</v>
      </c>
      <c r="AB61" t="s">
        <v>2306</v>
      </c>
      <c r="AC61" t="s">
        <v>2684</v>
      </c>
    </row>
    <row r="62" spans="1:29" x14ac:dyDescent="0.25">
      <c r="A62">
        <v>2258</v>
      </c>
      <c r="B62" t="s">
        <v>158</v>
      </c>
      <c r="C62">
        <v>2000004474</v>
      </c>
      <c r="D62" t="s">
        <v>1159</v>
      </c>
      <c r="E62">
        <v>5</v>
      </c>
      <c r="F62" t="s">
        <v>352</v>
      </c>
      <c r="G62" t="s">
        <v>8</v>
      </c>
      <c r="H62">
        <v>2</v>
      </c>
      <c r="I62">
        <v>1</v>
      </c>
      <c r="J62" t="s">
        <v>2315</v>
      </c>
      <c r="K62">
        <v>301</v>
      </c>
      <c r="L62" t="s">
        <v>2314</v>
      </c>
      <c r="M62" t="s">
        <v>2611</v>
      </c>
      <c r="N62" s="33">
        <v>47683156000188</v>
      </c>
      <c r="O62">
        <v>590</v>
      </c>
      <c r="P62" t="s">
        <v>2610</v>
      </c>
      <c r="Q62" t="s">
        <v>2609</v>
      </c>
      <c r="R62" t="s">
        <v>2609</v>
      </c>
      <c r="S62">
        <v>1</v>
      </c>
      <c r="T62" t="s">
        <v>2279</v>
      </c>
      <c r="U62" t="s">
        <v>2310</v>
      </c>
      <c r="V62">
        <v>6629100</v>
      </c>
      <c r="W62" t="s">
        <v>2578</v>
      </c>
      <c r="X62" t="s">
        <v>2578</v>
      </c>
      <c r="Y62" t="s">
        <v>2527</v>
      </c>
      <c r="Z62" t="s">
        <v>2526</v>
      </c>
      <c r="AA62" t="s">
        <v>2307</v>
      </c>
      <c r="AB62" t="s">
        <v>2306</v>
      </c>
      <c r="AC62" t="s">
        <v>2684</v>
      </c>
    </row>
    <row r="63" spans="1:29" x14ac:dyDescent="0.25">
      <c r="A63">
        <v>2258</v>
      </c>
      <c r="B63" t="s">
        <v>158</v>
      </c>
      <c r="C63">
        <v>2020002892</v>
      </c>
      <c r="D63" t="s">
        <v>2172</v>
      </c>
      <c r="E63">
        <v>5</v>
      </c>
      <c r="F63" t="s">
        <v>352</v>
      </c>
      <c r="G63" t="s">
        <v>8</v>
      </c>
      <c r="H63">
        <v>2</v>
      </c>
      <c r="I63">
        <v>1</v>
      </c>
      <c r="J63" t="s">
        <v>2315</v>
      </c>
      <c r="K63">
        <v>301</v>
      </c>
      <c r="L63" t="s">
        <v>2314</v>
      </c>
      <c r="M63" t="s">
        <v>2608</v>
      </c>
      <c r="N63" s="33">
        <v>29981859000100</v>
      </c>
      <c r="O63">
        <v>43147</v>
      </c>
      <c r="P63" t="s">
        <v>2606</v>
      </c>
      <c r="Q63" t="s">
        <v>2606</v>
      </c>
      <c r="R63" t="s">
        <v>2603</v>
      </c>
      <c r="S63">
        <v>1</v>
      </c>
      <c r="T63" t="s">
        <v>2279</v>
      </c>
      <c r="U63" t="s">
        <v>2310</v>
      </c>
      <c r="V63">
        <v>6622300</v>
      </c>
      <c r="W63" t="s">
        <v>2528</v>
      </c>
      <c r="X63" t="s">
        <v>2528</v>
      </c>
      <c r="Y63" t="s">
        <v>2527</v>
      </c>
      <c r="Z63" t="s">
        <v>2526</v>
      </c>
      <c r="AA63" t="s">
        <v>2307</v>
      </c>
      <c r="AB63" t="s">
        <v>2306</v>
      </c>
      <c r="AC63" t="s">
        <v>2684</v>
      </c>
    </row>
    <row r="64" spans="1:29" x14ac:dyDescent="0.25">
      <c r="A64">
        <v>2258</v>
      </c>
      <c r="B64" t="s">
        <v>158</v>
      </c>
      <c r="C64">
        <v>2020002892</v>
      </c>
      <c r="D64" t="s">
        <v>2172</v>
      </c>
      <c r="E64">
        <v>5</v>
      </c>
      <c r="F64" t="s">
        <v>352</v>
      </c>
      <c r="G64" t="s">
        <v>8</v>
      </c>
      <c r="H64">
        <v>2</v>
      </c>
      <c r="I64">
        <v>1</v>
      </c>
      <c r="J64" t="s">
        <v>2315</v>
      </c>
      <c r="K64">
        <v>301</v>
      </c>
      <c r="L64" t="s">
        <v>2314</v>
      </c>
      <c r="M64" t="s">
        <v>2607</v>
      </c>
      <c r="N64" s="33">
        <v>30816391000188</v>
      </c>
      <c r="O64">
        <v>43147</v>
      </c>
      <c r="P64" t="s">
        <v>2606</v>
      </c>
      <c r="Q64" t="s">
        <v>2606</v>
      </c>
      <c r="R64" t="s">
        <v>2603</v>
      </c>
      <c r="S64">
        <v>1</v>
      </c>
      <c r="T64" t="s">
        <v>2279</v>
      </c>
      <c r="U64" t="s">
        <v>2310</v>
      </c>
      <c r="V64">
        <v>6622300</v>
      </c>
      <c r="W64" t="s">
        <v>2528</v>
      </c>
      <c r="X64" t="s">
        <v>2528</v>
      </c>
      <c r="Y64" t="s">
        <v>2527</v>
      </c>
      <c r="Z64" t="s">
        <v>2526</v>
      </c>
      <c r="AA64" t="s">
        <v>2307</v>
      </c>
      <c r="AB64" t="s">
        <v>2306</v>
      </c>
      <c r="AC64" t="s">
        <v>2684</v>
      </c>
    </row>
    <row r="65" spans="1:29" x14ac:dyDescent="0.25">
      <c r="A65">
        <v>2258</v>
      </c>
      <c r="B65" t="s">
        <v>158</v>
      </c>
      <c r="C65">
        <v>2020002892</v>
      </c>
      <c r="D65" t="s">
        <v>2172</v>
      </c>
      <c r="E65">
        <v>5</v>
      </c>
      <c r="F65" t="s">
        <v>352</v>
      </c>
      <c r="G65" t="s">
        <v>8</v>
      </c>
      <c r="H65">
        <v>2</v>
      </c>
      <c r="I65">
        <v>1</v>
      </c>
      <c r="J65" t="s">
        <v>2315</v>
      </c>
      <c r="K65">
        <v>301</v>
      </c>
      <c r="L65" t="s">
        <v>2314</v>
      </c>
      <c r="M65" t="s">
        <v>2605</v>
      </c>
      <c r="N65" s="33">
        <v>33270315000108</v>
      </c>
      <c r="O65">
        <v>42865</v>
      </c>
      <c r="P65" t="s">
        <v>2604</v>
      </c>
      <c r="Q65" t="s">
        <v>2604</v>
      </c>
      <c r="R65" t="s">
        <v>2603</v>
      </c>
      <c r="S65">
        <v>1</v>
      </c>
      <c r="T65" t="s">
        <v>2279</v>
      </c>
      <c r="U65" t="s">
        <v>2310</v>
      </c>
      <c r="V65">
        <v>6622300</v>
      </c>
      <c r="W65" t="s">
        <v>2528</v>
      </c>
      <c r="X65" t="s">
        <v>2528</v>
      </c>
      <c r="Y65" t="s">
        <v>2527</v>
      </c>
      <c r="Z65" t="s">
        <v>2526</v>
      </c>
      <c r="AA65" t="s">
        <v>2307</v>
      </c>
      <c r="AB65" t="s">
        <v>2306</v>
      </c>
      <c r="AC65" t="s">
        <v>2684</v>
      </c>
    </row>
    <row r="66" spans="1:29" x14ac:dyDescent="0.25">
      <c r="A66">
        <v>2395</v>
      </c>
      <c r="B66" t="s">
        <v>273</v>
      </c>
      <c r="C66">
        <v>1994001811</v>
      </c>
      <c r="D66" t="s">
        <v>754</v>
      </c>
      <c r="E66">
        <v>5</v>
      </c>
      <c r="F66" t="s">
        <v>352</v>
      </c>
      <c r="G66" t="s">
        <v>8</v>
      </c>
      <c r="H66">
        <v>2</v>
      </c>
      <c r="I66">
        <v>1</v>
      </c>
      <c r="J66" t="s">
        <v>2315</v>
      </c>
      <c r="K66">
        <v>301</v>
      </c>
      <c r="L66" t="s">
        <v>2314</v>
      </c>
      <c r="M66" t="s">
        <v>2602</v>
      </c>
      <c r="N66" s="33">
        <v>2519440000185</v>
      </c>
      <c r="O66">
        <v>27282</v>
      </c>
      <c r="P66" t="s">
        <v>2601</v>
      </c>
      <c r="Q66" t="s">
        <v>2601</v>
      </c>
      <c r="R66" t="s">
        <v>2601</v>
      </c>
      <c r="S66">
        <v>1</v>
      </c>
      <c r="T66" t="s">
        <v>2279</v>
      </c>
      <c r="U66" t="s">
        <v>2310</v>
      </c>
      <c r="V66">
        <v>6622300</v>
      </c>
      <c r="W66" t="s">
        <v>2528</v>
      </c>
      <c r="X66" t="s">
        <v>2528</v>
      </c>
      <c r="Y66" t="s">
        <v>2527</v>
      </c>
      <c r="Z66" t="s">
        <v>2526</v>
      </c>
      <c r="AA66" t="s">
        <v>2307</v>
      </c>
      <c r="AB66" t="s">
        <v>2306</v>
      </c>
      <c r="AC66" t="s">
        <v>2684</v>
      </c>
    </row>
    <row r="67" spans="1:29" x14ac:dyDescent="0.25">
      <c r="A67">
        <v>2511</v>
      </c>
      <c r="B67" t="s">
        <v>238</v>
      </c>
      <c r="C67">
        <v>1992001529</v>
      </c>
      <c r="D67" t="s">
        <v>680</v>
      </c>
      <c r="E67">
        <v>5</v>
      </c>
      <c r="F67" t="s">
        <v>352</v>
      </c>
      <c r="G67" t="s">
        <v>8</v>
      </c>
      <c r="H67">
        <v>2</v>
      </c>
      <c r="I67">
        <v>1</v>
      </c>
      <c r="J67" t="s">
        <v>2315</v>
      </c>
      <c r="K67">
        <v>302</v>
      </c>
      <c r="L67" t="s">
        <v>2314</v>
      </c>
      <c r="M67" t="s">
        <v>2600</v>
      </c>
      <c r="N67" s="33">
        <v>4270778000171</v>
      </c>
      <c r="O67">
        <v>23549</v>
      </c>
      <c r="P67" t="s">
        <v>2599</v>
      </c>
      <c r="Q67" t="s">
        <v>2599</v>
      </c>
      <c r="R67" t="s">
        <v>2599</v>
      </c>
      <c r="S67">
        <v>1</v>
      </c>
      <c r="T67" t="s">
        <v>2279</v>
      </c>
      <c r="U67" t="s">
        <v>2310</v>
      </c>
      <c r="V67">
        <v>6629100</v>
      </c>
      <c r="W67" t="s">
        <v>2578</v>
      </c>
      <c r="X67" t="s">
        <v>2578</v>
      </c>
      <c r="Y67" t="s">
        <v>2527</v>
      </c>
      <c r="Z67" t="s">
        <v>2526</v>
      </c>
      <c r="AA67" t="s">
        <v>2307</v>
      </c>
      <c r="AB67" t="s">
        <v>2306</v>
      </c>
      <c r="AC67" t="s">
        <v>2684</v>
      </c>
    </row>
    <row r="68" spans="1:29" x14ac:dyDescent="0.25">
      <c r="A68">
        <v>2796</v>
      </c>
      <c r="B68" t="s">
        <v>175</v>
      </c>
      <c r="C68">
        <v>1993002529</v>
      </c>
      <c r="D68" t="s">
        <v>175</v>
      </c>
      <c r="E68">
        <v>5</v>
      </c>
      <c r="F68" t="s">
        <v>352</v>
      </c>
      <c r="G68" t="s">
        <v>8</v>
      </c>
      <c r="H68">
        <v>2</v>
      </c>
      <c r="I68">
        <v>1</v>
      </c>
      <c r="J68" t="s">
        <v>2315</v>
      </c>
      <c r="K68">
        <v>302</v>
      </c>
      <c r="L68" t="s">
        <v>2314</v>
      </c>
      <c r="M68" t="s">
        <v>2595</v>
      </c>
      <c r="N68" s="33">
        <v>61198164000160</v>
      </c>
      <c r="O68">
        <v>657</v>
      </c>
      <c r="P68" t="s">
        <v>2596</v>
      </c>
      <c r="Q68" t="s">
        <v>2596</v>
      </c>
      <c r="R68" t="s">
        <v>2596</v>
      </c>
      <c r="S68">
        <v>1</v>
      </c>
      <c r="T68" t="s">
        <v>2279</v>
      </c>
      <c r="U68" t="s">
        <v>2310</v>
      </c>
      <c r="V68">
        <v>6512000</v>
      </c>
      <c r="W68" t="s">
        <v>2537</v>
      </c>
      <c r="X68" t="s">
        <v>2537</v>
      </c>
      <c r="Y68" t="s">
        <v>2536</v>
      </c>
      <c r="Z68" t="s">
        <v>2531</v>
      </c>
      <c r="AA68" t="s">
        <v>2307</v>
      </c>
      <c r="AB68" t="s">
        <v>2306</v>
      </c>
      <c r="AC68" t="s">
        <v>2684</v>
      </c>
    </row>
    <row r="69" spans="1:29" x14ac:dyDescent="0.25">
      <c r="A69">
        <v>2796</v>
      </c>
      <c r="B69" t="s">
        <v>175</v>
      </c>
      <c r="C69">
        <v>1993002529</v>
      </c>
      <c r="D69" t="s">
        <v>175</v>
      </c>
      <c r="E69">
        <v>5</v>
      </c>
      <c r="F69" t="s">
        <v>352</v>
      </c>
      <c r="G69" t="s">
        <v>8</v>
      </c>
      <c r="H69">
        <v>2</v>
      </c>
      <c r="I69">
        <v>1</v>
      </c>
      <c r="J69" t="s">
        <v>2315</v>
      </c>
      <c r="K69">
        <v>302</v>
      </c>
      <c r="L69" t="s">
        <v>2314</v>
      </c>
      <c r="M69" t="s">
        <v>2594</v>
      </c>
      <c r="N69" s="33">
        <v>8816067000100</v>
      </c>
      <c r="O69">
        <v>24210</v>
      </c>
      <c r="P69" t="s">
        <v>2598</v>
      </c>
      <c r="Q69" t="s">
        <v>2598</v>
      </c>
      <c r="R69" t="s">
        <v>2598</v>
      </c>
      <c r="S69">
        <v>1</v>
      </c>
      <c r="T69" t="s">
        <v>2279</v>
      </c>
      <c r="U69" t="s">
        <v>2310</v>
      </c>
      <c r="V69">
        <v>6512000</v>
      </c>
      <c r="W69" t="s">
        <v>2537</v>
      </c>
      <c r="X69" t="s">
        <v>2537</v>
      </c>
      <c r="Y69" t="s">
        <v>2536</v>
      </c>
      <c r="Z69" t="s">
        <v>2531</v>
      </c>
      <c r="AA69" t="s">
        <v>2307</v>
      </c>
      <c r="AB69" t="s">
        <v>2306</v>
      </c>
      <c r="AC69" t="s">
        <v>2684</v>
      </c>
    </row>
    <row r="70" spans="1:29" x14ac:dyDescent="0.25">
      <c r="A70">
        <v>2796</v>
      </c>
      <c r="B70" t="s">
        <v>175</v>
      </c>
      <c r="C70">
        <v>1993002529</v>
      </c>
      <c r="D70" t="s">
        <v>175</v>
      </c>
      <c r="E70">
        <v>5</v>
      </c>
      <c r="F70" t="s">
        <v>352</v>
      </c>
      <c r="G70" t="s">
        <v>8</v>
      </c>
      <c r="H70">
        <v>2</v>
      </c>
      <c r="I70">
        <v>1</v>
      </c>
      <c r="J70" t="s">
        <v>2315</v>
      </c>
      <c r="K70">
        <v>302</v>
      </c>
      <c r="L70" t="s">
        <v>2314</v>
      </c>
      <c r="M70" t="s">
        <v>2593</v>
      </c>
      <c r="N70" s="33">
        <v>4540010000170</v>
      </c>
      <c r="O70">
        <v>657</v>
      </c>
      <c r="P70" t="s">
        <v>2597</v>
      </c>
      <c r="Q70" t="s">
        <v>2596</v>
      </c>
      <c r="R70" t="s">
        <v>2596</v>
      </c>
      <c r="S70">
        <v>1</v>
      </c>
      <c r="T70" t="s">
        <v>2279</v>
      </c>
      <c r="U70" t="s">
        <v>2310</v>
      </c>
      <c r="V70">
        <v>6520100</v>
      </c>
      <c r="W70" t="s">
        <v>2532</v>
      </c>
      <c r="X70" t="s">
        <v>2532</v>
      </c>
      <c r="Y70" t="s">
        <v>2532</v>
      </c>
      <c r="Z70" t="s">
        <v>2531</v>
      </c>
      <c r="AA70" t="s">
        <v>2307</v>
      </c>
      <c r="AB70" t="s">
        <v>2306</v>
      </c>
      <c r="AC70" t="s">
        <v>2684</v>
      </c>
    </row>
    <row r="71" spans="1:29" x14ac:dyDescent="0.25">
      <c r="A71">
        <v>2796</v>
      </c>
      <c r="B71" t="s">
        <v>175</v>
      </c>
      <c r="C71">
        <v>2015001174</v>
      </c>
      <c r="D71" t="s">
        <v>1930</v>
      </c>
      <c r="E71">
        <v>3</v>
      </c>
      <c r="F71" t="s">
        <v>297</v>
      </c>
      <c r="G71" t="s">
        <v>8</v>
      </c>
      <c r="H71">
        <v>2</v>
      </c>
      <c r="I71">
        <v>1</v>
      </c>
      <c r="J71" t="s">
        <v>2315</v>
      </c>
      <c r="K71">
        <v>301</v>
      </c>
      <c r="L71" t="s">
        <v>2314</v>
      </c>
      <c r="M71" t="s">
        <v>2595</v>
      </c>
      <c r="N71" s="33">
        <v>61198164000160</v>
      </c>
      <c r="O71">
        <v>33858</v>
      </c>
      <c r="P71" t="s">
        <v>2592</v>
      </c>
      <c r="Q71" t="s">
        <v>2592</v>
      </c>
      <c r="R71" t="s">
        <v>2591</v>
      </c>
      <c r="S71">
        <v>1</v>
      </c>
      <c r="T71" t="s">
        <v>2279</v>
      </c>
      <c r="U71" t="s">
        <v>2310</v>
      </c>
      <c r="V71">
        <v>6512000</v>
      </c>
      <c r="W71" t="s">
        <v>2537</v>
      </c>
      <c r="X71" t="s">
        <v>2537</v>
      </c>
      <c r="Y71" t="s">
        <v>2536</v>
      </c>
      <c r="Z71" t="s">
        <v>2531</v>
      </c>
      <c r="AA71" t="s">
        <v>2307</v>
      </c>
      <c r="AB71" t="s">
        <v>2306</v>
      </c>
      <c r="AC71" t="s">
        <v>2684</v>
      </c>
    </row>
    <row r="72" spans="1:29" x14ac:dyDescent="0.25">
      <c r="A72">
        <v>2796</v>
      </c>
      <c r="B72" t="s">
        <v>175</v>
      </c>
      <c r="C72">
        <v>2015001174</v>
      </c>
      <c r="D72" t="s">
        <v>1930</v>
      </c>
      <c r="E72">
        <v>3</v>
      </c>
      <c r="F72" t="s">
        <v>297</v>
      </c>
      <c r="G72" t="s">
        <v>8</v>
      </c>
      <c r="H72">
        <v>2</v>
      </c>
      <c r="I72">
        <v>1</v>
      </c>
      <c r="J72" t="s">
        <v>2315</v>
      </c>
      <c r="K72">
        <v>301</v>
      </c>
      <c r="L72" t="s">
        <v>2314</v>
      </c>
      <c r="M72" t="s">
        <v>2594</v>
      </c>
      <c r="N72" s="33">
        <v>8816067000100</v>
      </c>
      <c r="O72">
        <v>33881</v>
      </c>
      <c r="P72" t="s">
        <v>2592</v>
      </c>
      <c r="Q72" t="s">
        <v>2592</v>
      </c>
      <c r="R72" t="s">
        <v>2591</v>
      </c>
      <c r="S72">
        <v>1</v>
      </c>
      <c r="T72" t="s">
        <v>2279</v>
      </c>
      <c r="U72" t="s">
        <v>2310</v>
      </c>
      <c r="V72">
        <v>6512000</v>
      </c>
      <c r="W72" t="s">
        <v>2537</v>
      </c>
      <c r="X72" t="s">
        <v>2537</v>
      </c>
      <c r="Y72" t="s">
        <v>2536</v>
      </c>
      <c r="Z72" t="s">
        <v>2531</v>
      </c>
      <c r="AA72" t="s">
        <v>2307</v>
      </c>
      <c r="AB72" t="s">
        <v>2306</v>
      </c>
      <c r="AC72" t="s">
        <v>2684</v>
      </c>
    </row>
    <row r="73" spans="1:29" x14ac:dyDescent="0.25">
      <c r="A73">
        <v>2796</v>
      </c>
      <c r="B73" t="s">
        <v>175</v>
      </c>
      <c r="C73">
        <v>2015001174</v>
      </c>
      <c r="D73" t="s">
        <v>1930</v>
      </c>
      <c r="E73">
        <v>3</v>
      </c>
      <c r="F73" t="s">
        <v>297</v>
      </c>
      <c r="G73" t="s">
        <v>8</v>
      </c>
      <c r="H73">
        <v>2</v>
      </c>
      <c r="I73">
        <v>1</v>
      </c>
      <c r="J73" t="s">
        <v>2315</v>
      </c>
      <c r="K73">
        <v>301</v>
      </c>
      <c r="L73" t="s">
        <v>2314</v>
      </c>
      <c r="M73" t="s">
        <v>2593</v>
      </c>
      <c r="N73" s="33">
        <v>4540010000170</v>
      </c>
      <c r="O73">
        <v>33889</v>
      </c>
      <c r="P73" t="s">
        <v>2592</v>
      </c>
      <c r="Q73" t="s">
        <v>2592</v>
      </c>
      <c r="R73" t="s">
        <v>2591</v>
      </c>
      <c r="S73">
        <v>1</v>
      </c>
      <c r="T73" t="s">
        <v>2279</v>
      </c>
      <c r="U73" t="s">
        <v>2310</v>
      </c>
      <c r="V73">
        <v>6520100</v>
      </c>
      <c r="W73" t="s">
        <v>2532</v>
      </c>
      <c r="X73" t="s">
        <v>2532</v>
      </c>
      <c r="Y73" t="s">
        <v>2532</v>
      </c>
      <c r="Z73" t="s">
        <v>2531</v>
      </c>
      <c r="AA73" t="s">
        <v>2307</v>
      </c>
      <c r="AB73" t="s">
        <v>2306</v>
      </c>
      <c r="AC73" t="s">
        <v>2684</v>
      </c>
    </row>
    <row r="74" spans="1:29" x14ac:dyDescent="0.25">
      <c r="A74">
        <v>2931</v>
      </c>
      <c r="B74" t="s">
        <v>227</v>
      </c>
      <c r="C74">
        <v>1994000211</v>
      </c>
      <c r="D74" t="s">
        <v>227</v>
      </c>
      <c r="E74">
        <v>5</v>
      </c>
      <c r="F74" t="s">
        <v>352</v>
      </c>
      <c r="G74" t="s">
        <v>8</v>
      </c>
      <c r="H74">
        <v>2</v>
      </c>
      <c r="I74">
        <v>1</v>
      </c>
      <c r="J74" t="s">
        <v>2315</v>
      </c>
      <c r="K74">
        <v>301</v>
      </c>
      <c r="L74" t="s">
        <v>2314</v>
      </c>
      <c r="M74" t="s">
        <v>2590</v>
      </c>
      <c r="N74" s="33">
        <v>88583547000108</v>
      </c>
      <c r="O74">
        <v>678</v>
      </c>
      <c r="P74" t="s">
        <v>2589</v>
      </c>
      <c r="Q74" t="s">
        <v>2355</v>
      </c>
      <c r="R74" t="s">
        <v>2355</v>
      </c>
      <c r="S74">
        <v>1</v>
      </c>
      <c r="T74" t="s">
        <v>2279</v>
      </c>
      <c r="U74" t="s">
        <v>2310</v>
      </c>
      <c r="V74">
        <v>6622300</v>
      </c>
      <c r="W74" t="s">
        <v>2528</v>
      </c>
      <c r="X74" t="s">
        <v>2528</v>
      </c>
      <c r="Y74" t="s">
        <v>2527</v>
      </c>
      <c r="Z74" t="s">
        <v>2526</v>
      </c>
      <c r="AA74" t="s">
        <v>2307</v>
      </c>
      <c r="AB74" t="s">
        <v>2306</v>
      </c>
      <c r="AC74" t="s">
        <v>2684</v>
      </c>
    </row>
    <row r="75" spans="1:29" x14ac:dyDescent="0.25">
      <c r="A75">
        <v>3126</v>
      </c>
      <c r="B75" t="s">
        <v>128</v>
      </c>
      <c r="C75">
        <v>2008001229</v>
      </c>
      <c r="D75" t="s">
        <v>1602</v>
      </c>
      <c r="E75">
        <v>5</v>
      </c>
      <c r="F75" t="s">
        <v>352</v>
      </c>
      <c r="G75" t="s">
        <v>8</v>
      </c>
      <c r="H75">
        <v>2</v>
      </c>
      <c r="I75">
        <v>1</v>
      </c>
      <c r="J75" t="s">
        <v>2315</v>
      </c>
      <c r="K75">
        <v>301</v>
      </c>
      <c r="L75" t="s">
        <v>2314</v>
      </c>
      <c r="M75" t="s">
        <v>2588</v>
      </c>
      <c r="N75" s="33">
        <v>33164021000100</v>
      </c>
      <c r="O75">
        <v>27100</v>
      </c>
      <c r="P75" t="s">
        <v>2587</v>
      </c>
      <c r="Q75" t="s">
        <v>2587</v>
      </c>
      <c r="R75" t="s">
        <v>2587</v>
      </c>
      <c r="S75">
        <v>1</v>
      </c>
      <c r="T75" t="s">
        <v>2279</v>
      </c>
      <c r="U75" t="s">
        <v>2310</v>
      </c>
      <c r="V75">
        <v>6512000</v>
      </c>
      <c r="W75" t="s">
        <v>2537</v>
      </c>
      <c r="X75" t="s">
        <v>2537</v>
      </c>
      <c r="Y75" t="s">
        <v>2536</v>
      </c>
      <c r="Z75" t="s">
        <v>2531</v>
      </c>
      <c r="AA75" t="s">
        <v>2307</v>
      </c>
      <c r="AB75" t="s">
        <v>2306</v>
      </c>
      <c r="AC75" t="s">
        <v>2684</v>
      </c>
    </row>
    <row r="76" spans="1:29" x14ac:dyDescent="0.25">
      <c r="A76">
        <v>3174</v>
      </c>
      <c r="B76" t="s">
        <v>272</v>
      </c>
      <c r="C76">
        <v>1994004029</v>
      </c>
      <c r="D76" t="s">
        <v>776</v>
      </c>
      <c r="E76">
        <v>3</v>
      </c>
      <c r="F76" t="s">
        <v>297</v>
      </c>
      <c r="G76" t="s">
        <v>8</v>
      </c>
      <c r="H76">
        <v>2</v>
      </c>
      <c r="I76">
        <v>1</v>
      </c>
      <c r="J76" t="s">
        <v>2315</v>
      </c>
      <c r="K76">
        <v>301</v>
      </c>
      <c r="L76" t="s">
        <v>2314</v>
      </c>
      <c r="M76" t="s">
        <v>2586</v>
      </c>
      <c r="N76" s="33">
        <v>14588248000120</v>
      </c>
      <c r="O76">
        <v>713</v>
      </c>
      <c r="P76" t="s">
        <v>2585</v>
      </c>
      <c r="Q76" t="s">
        <v>2584</v>
      </c>
      <c r="R76" t="s">
        <v>2584</v>
      </c>
      <c r="S76">
        <v>1</v>
      </c>
      <c r="T76" t="s">
        <v>2279</v>
      </c>
      <c r="U76" t="s">
        <v>2310</v>
      </c>
      <c r="V76">
        <v>6622300</v>
      </c>
      <c r="W76" t="s">
        <v>2528</v>
      </c>
      <c r="X76" t="s">
        <v>2528</v>
      </c>
      <c r="Y76" t="s">
        <v>2527</v>
      </c>
      <c r="Z76" t="s">
        <v>2526</v>
      </c>
      <c r="AA76" t="s">
        <v>2307</v>
      </c>
      <c r="AB76" t="s">
        <v>2306</v>
      </c>
      <c r="AC76" t="s">
        <v>2684</v>
      </c>
    </row>
    <row r="77" spans="1:29" x14ac:dyDescent="0.25">
      <c r="A77">
        <v>3438</v>
      </c>
      <c r="B77" t="s">
        <v>127</v>
      </c>
      <c r="C77">
        <v>2005002992</v>
      </c>
      <c r="D77" t="s">
        <v>1378</v>
      </c>
      <c r="E77">
        <v>5</v>
      </c>
      <c r="F77" t="s">
        <v>352</v>
      </c>
      <c r="G77" t="s">
        <v>8</v>
      </c>
      <c r="H77">
        <v>2</v>
      </c>
      <c r="I77">
        <v>1</v>
      </c>
      <c r="J77" t="s">
        <v>2315</v>
      </c>
      <c r="K77">
        <v>301</v>
      </c>
      <c r="L77" t="s">
        <v>2314</v>
      </c>
      <c r="M77" t="s">
        <v>2583</v>
      </c>
      <c r="N77" s="33">
        <v>42283770000139</v>
      </c>
      <c r="O77">
        <v>961</v>
      </c>
      <c r="P77" t="s">
        <v>2579</v>
      </c>
      <c r="Q77" t="s">
        <v>2579</v>
      </c>
      <c r="R77" t="s">
        <v>2579</v>
      </c>
      <c r="S77">
        <v>1</v>
      </c>
      <c r="T77" t="s">
        <v>2279</v>
      </c>
      <c r="U77" t="s">
        <v>2310</v>
      </c>
      <c r="V77">
        <v>6511101</v>
      </c>
      <c r="W77" t="s">
        <v>2539</v>
      </c>
      <c r="X77" t="s">
        <v>2539</v>
      </c>
      <c r="Y77" t="s">
        <v>2536</v>
      </c>
      <c r="Z77" t="s">
        <v>2531</v>
      </c>
      <c r="AA77" t="s">
        <v>2307</v>
      </c>
      <c r="AB77" t="s">
        <v>2306</v>
      </c>
      <c r="AC77" t="s">
        <v>2684</v>
      </c>
    </row>
    <row r="78" spans="1:29" x14ac:dyDescent="0.25">
      <c r="A78">
        <v>3438</v>
      </c>
      <c r="B78" t="s">
        <v>127</v>
      </c>
      <c r="C78">
        <v>2005002992</v>
      </c>
      <c r="D78" t="s">
        <v>1378</v>
      </c>
      <c r="E78">
        <v>5</v>
      </c>
      <c r="F78" t="s">
        <v>352</v>
      </c>
      <c r="G78" t="s">
        <v>8</v>
      </c>
      <c r="H78">
        <v>2</v>
      </c>
      <c r="I78">
        <v>1</v>
      </c>
      <c r="J78" t="s">
        <v>2315</v>
      </c>
      <c r="K78">
        <v>301</v>
      </c>
      <c r="L78" t="s">
        <v>2314</v>
      </c>
      <c r="M78" t="s">
        <v>2582</v>
      </c>
      <c r="N78" s="33">
        <v>905036000114</v>
      </c>
      <c r="O78">
        <v>39469</v>
      </c>
      <c r="P78" t="s">
        <v>2581</v>
      </c>
      <c r="Q78" t="s">
        <v>2581</v>
      </c>
      <c r="R78" t="s">
        <v>2581</v>
      </c>
      <c r="S78">
        <v>1</v>
      </c>
      <c r="T78" t="s">
        <v>2279</v>
      </c>
      <c r="U78" t="s">
        <v>2310</v>
      </c>
      <c r="V78">
        <v>6629100</v>
      </c>
      <c r="W78" t="s">
        <v>2578</v>
      </c>
      <c r="X78" t="s">
        <v>2578</v>
      </c>
      <c r="Y78" t="s">
        <v>2527</v>
      </c>
      <c r="Z78" t="s">
        <v>2526</v>
      </c>
      <c r="AA78" t="s">
        <v>2307</v>
      </c>
      <c r="AB78" t="s">
        <v>2306</v>
      </c>
      <c r="AC78" t="s">
        <v>2684</v>
      </c>
    </row>
    <row r="79" spans="1:29" x14ac:dyDescent="0.25">
      <c r="A79">
        <v>3438</v>
      </c>
      <c r="B79" t="s">
        <v>127</v>
      </c>
      <c r="C79">
        <v>2005002992</v>
      </c>
      <c r="D79" t="s">
        <v>1378</v>
      </c>
      <c r="E79">
        <v>5</v>
      </c>
      <c r="F79" t="s">
        <v>352</v>
      </c>
      <c r="G79" t="s">
        <v>8</v>
      </c>
      <c r="H79">
        <v>2</v>
      </c>
      <c r="I79">
        <v>1</v>
      </c>
      <c r="J79" t="s">
        <v>2315</v>
      </c>
      <c r="K79">
        <v>301</v>
      </c>
      <c r="L79" t="s">
        <v>2314</v>
      </c>
      <c r="M79" t="s">
        <v>2580</v>
      </c>
      <c r="N79" s="33">
        <v>3859987000192</v>
      </c>
      <c r="O79">
        <v>961</v>
      </c>
      <c r="P79" t="s">
        <v>2579</v>
      </c>
      <c r="Q79" t="s">
        <v>2579</v>
      </c>
      <c r="R79" t="s">
        <v>2579</v>
      </c>
      <c r="S79">
        <v>1</v>
      </c>
      <c r="T79" t="s">
        <v>2279</v>
      </c>
      <c r="U79" t="s">
        <v>2310</v>
      </c>
      <c r="V79">
        <v>6629100</v>
      </c>
      <c r="W79" t="s">
        <v>2578</v>
      </c>
      <c r="X79" t="s">
        <v>2578</v>
      </c>
      <c r="Y79" t="s">
        <v>2527</v>
      </c>
      <c r="Z79" t="s">
        <v>2526</v>
      </c>
      <c r="AA79" t="s">
        <v>2307</v>
      </c>
      <c r="AB79" t="s">
        <v>2306</v>
      </c>
      <c r="AC79" t="s">
        <v>2684</v>
      </c>
    </row>
    <row r="80" spans="1:29" x14ac:dyDescent="0.25">
      <c r="A80">
        <v>3825</v>
      </c>
      <c r="B80" t="s">
        <v>156</v>
      </c>
      <c r="C80">
        <v>1989001092</v>
      </c>
      <c r="D80" t="s">
        <v>604</v>
      </c>
      <c r="E80">
        <v>3</v>
      </c>
      <c r="F80" t="s">
        <v>297</v>
      </c>
      <c r="G80" t="s">
        <v>8</v>
      </c>
      <c r="H80">
        <v>2</v>
      </c>
      <c r="I80">
        <v>1</v>
      </c>
      <c r="J80" t="s">
        <v>2315</v>
      </c>
      <c r="K80">
        <v>302</v>
      </c>
      <c r="L80" t="s">
        <v>2314</v>
      </c>
      <c r="M80" t="s">
        <v>2577</v>
      </c>
      <c r="N80" s="33">
        <v>61038592000125</v>
      </c>
      <c r="O80">
        <v>27261</v>
      </c>
      <c r="P80" t="s">
        <v>2576</v>
      </c>
      <c r="Q80" t="s">
        <v>2576</v>
      </c>
      <c r="R80" t="s">
        <v>2576</v>
      </c>
      <c r="S80">
        <v>1</v>
      </c>
      <c r="T80" t="s">
        <v>2279</v>
      </c>
      <c r="U80" t="s">
        <v>2310</v>
      </c>
      <c r="V80">
        <v>6622300</v>
      </c>
      <c r="W80" t="s">
        <v>2528</v>
      </c>
      <c r="X80" t="s">
        <v>2528</v>
      </c>
      <c r="Y80" t="s">
        <v>2527</v>
      </c>
      <c r="Z80" t="s">
        <v>2526</v>
      </c>
      <c r="AA80" t="s">
        <v>2307</v>
      </c>
      <c r="AB80" t="s">
        <v>2306</v>
      </c>
      <c r="AC80" t="s">
        <v>2684</v>
      </c>
    </row>
    <row r="81" spans="1:29" x14ac:dyDescent="0.25">
      <c r="A81">
        <v>3825</v>
      </c>
      <c r="B81" t="s">
        <v>156</v>
      </c>
      <c r="C81">
        <v>1998001156</v>
      </c>
      <c r="D81" t="s">
        <v>943</v>
      </c>
      <c r="E81">
        <v>5</v>
      </c>
      <c r="F81" t="s">
        <v>352</v>
      </c>
      <c r="G81" t="s">
        <v>8</v>
      </c>
      <c r="H81">
        <v>2</v>
      </c>
      <c r="I81">
        <v>1</v>
      </c>
      <c r="J81" t="s">
        <v>2315</v>
      </c>
      <c r="K81">
        <v>301</v>
      </c>
      <c r="L81" t="s">
        <v>2314</v>
      </c>
      <c r="M81" t="s">
        <v>2575</v>
      </c>
      <c r="N81" s="33">
        <v>9602520000149</v>
      </c>
      <c r="O81">
        <v>25807</v>
      </c>
      <c r="P81" t="s">
        <v>2574</v>
      </c>
      <c r="Q81" t="s">
        <v>2574</v>
      </c>
      <c r="R81" t="s">
        <v>2574</v>
      </c>
      <c r="S81">
        <v>1</v>
      </c>
      <c r="T81" t="s">
        <v>2279</v>
      </c>
      <c r="U81" t="s">
        <v>2310</v>
      </c>
      <c r="V81">
        <v>6622300</v>
      </c>
      <c r="W81" t="s">
        <v>2528</v>
      </c>
      <c r="X81" t="s">
        <v>2528</v>
      </c>
      <c r="Y81" t="s">
        <v>2527</v>
      </c>
      <c r="Z81" t="s">
        <v>2526</v>
      </c>
      <c r="AA81" t="s">
        <v>2307</v>
      </c>
      <c r="AB81" t="s">
        <v>2306</v>
      </c>
      <c r="AC81" t="s">
        <v>2684</v>
      </c>
    </row>
    <row r="82" spans="1:29" x14ac:dyDescent="0.25">
      <c r="A82">
        <v>4011</v>
      </c>
      <c r="B82" t="s">
        <v>220</v>
      </c>
      <c r="C82">
        <v>2000002056</v>
      </c>
      <c r="D82" t="s">
        <v>1124</v>
      </c>
      <c r="E82">
        <v>1</v>
      </c>
      <c r="F82" t="s">
        <v>286</v>
      </c>
      <c r="G82" t="s">
        <v>8</v>
      </c>
      <c r="H82">
        <v>2</v>
      </c>
      <c r="I82">
        <v>1</v>
      </c>
      <c r="J82" t="s">
        <v>2315</v>
      </c>
      <c r="K82">
        <v>302</v>
      </c>
      <c r="L82" t="s">
        <v>2314</v>
      </c>
      <c r="M82" t="s">
        <v>2569</v>
      </c>
      <c r="N82" s="33">
        <v>61383493000180</v>
      </c>
      <c r="O82">
        <v>876</v>
      </c>
      <c r="P82" t="s">
        <v>2573</v>
      </c>
      <c r="Q82" t="s">
        <v>2572</v>
      </c>
      <c r="R82" t="s">
        <v>2572</v>
      </c>
      <c r="S82">
        <v>1</v>
      </c>
      <c r="T82" t="s">
        <v>2279</v>
      </c>
      <c r="U82" t="s">
        <v>2310</v>
      </c>
      <c r="V82">
        <v>6512000</v>
      </c>
      <c r="W82" t="s">
        <v>2537</v>
      </c>
      <c r="X82" t="s">
        <v>2537</v>
      </c>
      <c r="Y82" t="s">
        <v>2536</v>
      </c>
      <c r="Z82" t="s">
        <v>2531</v>
      </c>
      <c r="AA82" t="s">
        <v>2307</v>
      </c>
      <c r="AB82" t="s">
        <v>2306</v>
      </c>
      <c r="AC82" t="s">
        <v>2684</v>
      </c>
    </row>
    <row r="83" spans="1:29" x14ac:dyDescent="0.25">
      <c r="A83">
        <v>4011</v>
      </c>
      <c r="B83" t="s">
        <v>220</v>
      </c>
      <c r="C83">
        <v>2000002129</v>
      </c>
      <c r="D83" t="s">
        <v>1125</v>
      </c>
      <c r="E83">
        <v>1</v>
      </c>
      <c r="F83" t="s">
        <v>286</v>
      </c>
      <c r="G83" t="s">
        <v>8</v>
      </c>
      <c r="H83">
        <v>2</v>
      </c>
      <c r="I83">
        <v>1</v>
      </c>
      <c r="J83" t="s">
        <v>2315</v>
      </c>
      <c r="K83">
        <v>302</v>
      </c>
      <c r="L83" t="s">
        <v>2314</v>
      </c>
      <c r="M83" t="s">
        <v>2569</v>
      </c>
      <c r="N83" s="33">
        <v>61383493000180</v>
      </c>
      <c r="O83">
        <v>874</v>
      </c>
      <c r="P83" t="s">
        <v>2573</v>
      </c>
      <c r="Q83" t="s">
        <v>2572</v>
      </c>
      <c r="R83" t="s">
        <v>2572</v>
      </c>
      <c r="S83">
        <v>1</v>
      </c>
      <c r="T83" t="s">
        <v>2279</v>
      </c>
      <c r="U83" t="s">
        <v>2310</v>
      </c>
      <c r="V83">
        <v>6512000</v>
      </c>
      <c r="W83" t="s">
        <v>2537</v>
      </c>
      <c r="X83" t="s">
        <v>2537</v>
      </c>
      <c r="Y83" t="s">
        <v>2536</v>
      </c>
      <c r="Z83" t="s">
        <v>2531</v>
      </c>
      <c r="AA83" t="s">
        <v>2307</v>
      </c>
      <c r="AB83" t="s">
        <v>2306</v>
      </c>
      <c r="AC83" t="s">
        <v>2684</v>
      </c>
    </row>
    <row r="84" spans="1:29" x14ac:dyDescent="0.25">
      <c r="A84">
        <v>4011</v>
      </c>
      <c r="B84" t="s">
        <v>220</v>
      </c>
      <c r="C84">
        <v>2000002218</v>
      </c>
      <c r="D84" t="s">
        <v>849</v>
      </c>
      <c r="E84">
        <v>5</v>
      </c>
      <c r="F84" t="s">
        <v>352</v>
      </c>
      <c r="G84" t="s">
        <v>8</v>
      </c>
      <c r="H84">
        <v>2</v>
      </c>
      <c r="I84">
        <v>1</v>
      </c>
      <c r="J84" t="s">
        <v>2315</v>
      </c>
      <c r="K84">
        <v>301</v>
      </c>
      <c r="L84" t="s">
        <v>2314</v>
      </c>
      <c r="M84" t="s">
        <v>2569</v>
      </c>
      <c r="N84" s="33">
        <v>61383493000180</v>
      </c>
      <c r="O84">
        <v>875</v>
      </c>
      <c r="P84" t="s">
        <v>2573</v>
      </c>
      <c r="Q84" t="s">
        <v>2572</v>
      </c>
      <c r="R84" t="s">
        <v>2572</v>
      </c>
      <c r="S84">
        <v>1</v>
      </c>
      <c r="T84" t="s">
        <v>2279</v>
      </c>
      <c r="U84" t="s">
        <v>2310</v>
      </c>
      <c r="V84">
        <v>6512000</v>
      </c>
      <c r="W84" t="s">
        <v>2537</v>
      </c>
      <c r="X84" t="s">
        <v>2537</v>
      </c>
      <c r="Y84" t="s">
        <v>2536</v>
      </c>
      <c r="Z84" t="s">
        <v>2531</v>
      </c>
      <c r="AA84" t="s">
        <v>2307</v>
      </c>
      <c r="AB84" t="s">
        <v>2306</v>
      </c>
      <c r="AC84" t="s">
        <v>2684</v>
      </c>
    </row>
    <row r="85" spans="1:29" x14ac:dyDescent="0.25">
      <c r="A85">
        <v>4011</v>
      </c>
      <c r="B85" t="s">
        <v>220</v>
      </c>
      <c r="C85">
        <v>2014001456</v>
      </c>
      <c r="D85" t="s">
        <v>1906</v>
      </c>
      <c r="E85">
        <v>3</v>
      </c>
      <c r="F85" t="s">
        <v>297</v>
      </c>
      <c r="G85" t="s">
        <v>8</v>
      </c>
      <c r="H85">
        <v>2</v>
      </c>
      <c r="I85">
        <v>1</v>
      </c>
      <c r="J85" t="s">
        <v>2315</v>
      </c>
      <c r="K85">
        <v>301</v>
      </c>
      <c r="L85" t="s">
        <v>2314</v>
      </c>
      <c r="M85" t="s">
        <v>2569</v>
      </c>
      <c r="N85" s="33">
        <v>61383493000180</v>
      </c>
      <c r="O85">
        <v>32754</v>
      </c>
      <c r="P85" t="s">
        <v>2571</v>
      </c>
      <c r="Q85" t="s">
        <v>2571</v>
      </c>
      <c r="R85" t="s">
        <v>2570</v>
      </c>
      <c r="S85">
        <v>1</v>
      </c>
      <c r="T85" t="s">
        <v>2279</v>
      </c>
      <c r="U85" t="s">
        <v>2310</v>
      </c>
      <c r="V85">
        <v>6512000</v>
      </c>
      <c r="W85" t="s">
        <v>2537</v>
      </c>
      <c r="X85" t="s">
        <v>2537</v>
      </c>
      <c r="Y85" t="s">
        <v>2536</v>
      </c>
      <c r="Z85" t="s">
        <v>2531</v>
      </c>
      <c r="AA85" t="s">
        <v>2307</v>
      </c>
      <c r="AB85" t="s">
        <v>2306</v>
      </c>
      <c r="AC85" t="s">
        <v>2684</v>
      </c>
    </row>
    <row r="86" spans="1:29" x14ac:dyDescent="0.25">
      <c r="A86">
        <v>4011</v>
      </c>
      <c r="B86" t="s">
        <v>220</v>
      </c>
      <c r="C86">
        <v>2014001456</v>
      </c>
      <c r="D86" t="s">
        <v>1906</v>
      </c>
      <c r="E86">
        <v>3</v>
      </c>
      <c r="F86" t="s">
        <v>297</v>
      </c>
      <c r="G86" t="s">
        <v>8</v>
      </c>
      <c r="H86">
        <v>2</v>
      </c>
      <c r="I86">
        <v>1</v>
      </c>
      <c r="J86" t="s">
        <v>2315</v>
      </c>
      <c r="K86">
        <v>301</v>
      </c>
      <c r="L86" t="s">
        <v>2314</v>
      </c>
      <c r="M86" t="s">
        <v>2569</v>
      </c>
      <c r="N86" s="33">
        <v>61383493000180</v>
      </c>
      <c r="O86">
        <v>35329</v>
      </c>
      <c r="P86" t="s">
        <v>2568</v>
      </c>
      <c r="Q86" t="s">
        <v>2568</v>
      </c>
      <c r="R86" t="s">
        <v>2568</v>
      </c>
      <c r="S86">
        <v>1</v>
      </c>
      <c r="T86" t="s">
        <v>2279</v>
      </c>
      <c r="U86" t="s">
        <v>2310</v>
      </c>
      <c r="V86">
        <v>6512000</v>
      </c>
      <c r="W86" t="s">
        <v>2537</v>
      </c>
      <c r="X86" t="s">
        <v>2537</v>
      </c>
      <c r="Y86" t="s">
        <v>2536</v>
      </c>
      <c r="Z86" t="s">
        <v>2531</v>
      </c>
      <c r="AA86" t="s">
        <v>2307</v>
      </c>
      <c r="AB86" t="s">
        <v>2306</v>
      </c>
      <c r="AC86" t="s">
        <v>2684</v>
      </c>
    </row>
    <row r="87" spans="1:29" x14ac:dyDescent="0.25">
      <c r="A87">
        <v>4011</v>
      </c>
      <c r="B87" t="s">
        <v>220</v>
      </c>
      <c r="C87">
        <v>2014001456</v>
      </c>
      <c r="D87" t="s">
        <v>1906</v>
      </c>
      <c r="E87">
        <v>3</v>
      </c>
      <c r="F87" t="s">
        <v>297</v>
      </c>
      <c r="G87" t="s">
        <v>8</v>
      </c>
      <c r="H87">
        <v>2</v>
      </c>
      <c r="I87">
        <v>1</v>
      </c>
      <c r="J87" t="s">
        <v>2315</v>
      </c>
      <c r="K87">
        <v>301</v>
      </c>
      <c r="L87" t="s">
        <v>2314</v>
      </c>
      <c r="M87" t="s">
        <v>2567</v>
      </c>
      <c r="N87" s="33">
        <v>46206637000130</v>
      </c>
      <c r="O87">
        <v>36666</v>
      </c>
      <c r="P87" t="s">
        <v>2566</v>
      </c>
      <c r="Q87" t="s">
        <v>2566</v>
      </c>
      <c r="R87" t="s">
        <v>2566</v>
      </c>
      <c r="S87">
        <v>1</v>
      </c>
      <c r="T87" t="s">
        <v>2279</v>
      </c>
      <c r="U87" t="s">
        <v>2310</v>
      </c>
      <c r="V87">
        <v>6621501</v>
      </c>
      <c r="W87" t="s">
        <v>2565</v>
      </c>
      <c r="X87" t="s">
        <v>2564</v>
      </c>
      <c r="Y87" t="s">
        <v>2527</v>
      </c>
      <c r="Z87" t="s">
        <v>2526</v>
      </c>
      <c r="AA87" t="s">
        <v>2307</v>
      </c>
      <c r="AB87" t="s">
        <v>2306</v>
      </c>
      <c r="AC87" t="s">
        <v>2684</v>
      </c>
    </row>
    <row r="88" spans="1:29" x14ac:dyDescent="0.25">
      <c r="A88">
        <v>4114</v>
      </c>
      <c r="B88" t="s">
        <v>49</v>
      </c>
      <c r="C88">
        <v>2002004129</v>
      </c>
      <c r="D88" t="s">
        <v>49</v>
      </c>
      <c r="E88">
        <v>5</v>
      </c>
      <c r="F88" t="s">
        <v>352</v>
      </c>
      <c r="G88" t="s">
        <v>8</v>
      </c>
      <c r="H88">
        <v>2</v>
      </c>
      <c r="I88">
        <v>1</v>
      </c>
      <c r="J88" t="s">
        <v>2315</v>
      </c>
      <c r="K88">
        <v>301</v>
      </c>
      <c r="L88" t="s">
        <v>2314</v>
      </c>
      <c r="M88" t="s">
        <v>2563</v>
      </c>
      <c r="N88" s="33">
        <v>32703950000179</v>
      </c>
      <c r="O88">
        <v>40458</v>
      </c>
      <c r="P88" t="s">
        <v>2562</v>
      </c>
      <c r="Q88" t="s">
        <v>2562</v>
      </c>
      <c r="R88" t="s">
        <v>2562</v>
      </c>
      <c r="S88">
        <v>1</v>
      </c>
      <c r="T88" t="s">
        <v>2279</v>
      </c>
      <c r="U88" t="s">
        <v>2310</v>
      </c>
      <c r="V88">
        <v>6622300</v>
      </c>
      <c r="W88" t="s">
        <v>2528</v>
      </c>
      <c r="X88" t="s">
        <v>2528</v>
      </c>
      <c r="Y88" t="s">
        <v>2527</v>
      </c>
      <c r="Z88" t="s">
        <v>2526</v>
      </c>
      <c r="AA88" t="s">
        <v>2307</v>
      </c>
      <c r="AB88" t="s">
        <v>2306</v>
      </c>
      <c r="AC88" t="s">
        <v>2684</v>
      </c>
    </row>
    <row r="89" spans="1:29" x14ac:dyDescent="0.25">
      <c r="A89">
        <v>4131</v>
      </c>
      <c r="B89" t="s">
        <v>80</v>
      </c>
      <c r="C89">
        <v>1981000811</v>
      </c>
      <c r="D89" t="s">
        <v>428</v>
      </c>
      <c r="E89">
        <v>5</v>
      </c>
      <c r="F89" t="s">
        <v>352</v>
      </c>
      <c r="G89" t="s">
        <v>8</v>
      </c>
      <c r="H89">
        <v>2</v>
      </c>
      <c r="I89">
        <v>1</v>
      </c>
      <c r="J89" t="s">
        <v>2315</v>
      </c>
      <c r="K89">
        <v>302</v>
      </c>
      <c r="L89" t="s">
        <v>2314</v>
      </c>
      <c r="M89" t="s">
        <v>2560</v>
      </c>
      <c r="N89" s="33">
        <v>32328817000180</v>
      </c>
      <c r="O89">
        <v>39415</v>
      </c>
      <c r="P89" t="s">
        <v>2561</v>
      </c>
      <c r="Q89" t="s">
        <v>2561</v>
      </c>
      <c r="R89" t="s">
        <v>2561</v>
      </c>
      <c r="S89">
        <v>1</v>
      </c>
      <c r="T89" t="s">
        <v>2279</v>
      </c>
      <c r="U89" t="s">
        <v>2310</v>
      </c>
      <c r="V89">
        <v>6622300</v>
      </c>
      <c r="W89" t="s">
        <v>2528</v>
      </c>
      <c r="X89" t="s">
        <v>2528</v>
      </c>
      <c r="Y89" t="s">
        <v>2527</v>
      </c>
      <c r="Z89" t="s">
        <v>2526</v>
      </c>
      <c r="AA89" t="s">
        <v>2307</v>
      </c>
      <c r="AB89" t="s">
        <v>2306</v>
      </c>
      <c r="AC89" t="s">
        <v>2684</v>
      </c>
    </row>
    <row r="90" spans="1:29" x14ac:dyDescent="0.25">
      <c r="A90">
        <v>4131</v>
      </c>
      <c r="B90" t="s">
        <v>80</v>
      </c>
      <c r="C90">
        <v>2017000647</v>
      </c>
      <c r="D90" t="s">
        <v>1991</v>
      </c>
      <c r="E90">
        <v>3</v>
      </c>
      <c r="F90" t="s">
        <v>297</v>
      </c>
      <c r="G90" t="s">
        <v>8</v>
      </c>
      <c r="H90">
        <v>2</v>
      </c>
      <c r="I90">
        <v>1</v>
      </c>
      <c r="J90" t="s">
        <v>2315</v>
      </c>
      <c r="K90">
        <v>301</v>
      </c>
      <c r="L90" t="s">
        <v>2314</v>
      </c>
      <c r="M90" t="s">
        <v>2560</v>
      </c>
      <c r="N90" s="33">
        <v>32328817000180</v>
      </c>
      <c r="O90">
        <v>35207</v>
      </c>
      <c r="P90" t="s">
        <v>2559</v>
      </c>
      <c r="Q90" t="s">
        <v>2559</v>
      </c>
      <c r="R90" t="s">
        <v>2558</v>
      </c>
      <c r="S90">
        <v>1</v>
      </c>
      <c r="T90" t="s">
        <v>2279</v>
      </c>
      <c r="U90" t="s">
        <v>2310</v>
      </c>
      <c r="V90">
        <v>6622300</v>
      </c>
      <c r="W90" t="s">
        <v>2528</v>
      </c>
      <c r="X90" t="s">
        <v>2528</v>
      </c>
      <c r="Y90" t="s">
        <v>2527</v>
      </c>
      <c r="Z90" t="s">
        <v>2526</v>
      </c>
      <c r="AA90" t="s">
        <v>2307</v>
      </c>
      <c r="AB90" t="s">
        <v>2306</v>
      </c>
      <c r="AC90" t="s">
        <v>2684</v>
      </c>
    </row>
    <row r="91" spans="1:29" x14ac:dyDescent="0.25">
      <c r="A91">
        <v>4217</v>
      </c>
      <c r="B91" t="s">
        <v>151</v>
      </c>
      <c r="C91">
        <v>1997000792</v>
      </c>
      <c r="D91" t="s">
        <v>151</v>
      </c>
      <c r="E91">
        <v>5</v>
      </c>
      <c r="F91" t="s">
        <v>352</v>
      </c>
      <c r="G91" t="s">
        <v>8</v>
      </c>
      <c r="H91">
        <v>2</v>
      </c>
      <c r="I91">
        <v>1</v>
      </c>
      <c r="J91" t="s">
        <v>2315</v>
      </c>
      <c r="K91">
        <v>302</v>
      </c>
      <c r="L91" t="s">
        <v>2314</v>
      </c>
      <c r="M91" t="s">
        <v>2556</v>
      </c>
      <c r="N91" s="33">
        <v>33608308000173</v>
      </c>
      <c r="O91">
        <v>789</v>
      </c>
      <c r="P91" t="s">
        <v>2557</v>
      </c>
      <c r="Q91" t="s">
        <v>2557</v>
      </c>
      <c r="R91" t="s">
        <v>2557</v>
      </c>
      <c r="S91">
        <v>1</v>
      </c>
      <c r="T91" t="s">
        <v>2279</v>
      </c>
      <c r="U91" t="s">
        <v>2310</v>
      </c>
      <c r="V91">
        <v>6511101</v>
      </c>
      <c r="W91" t="s">
        <v>2539</v>
      </c>
      <c r="X91" t="s">
        <v>2539</v>
      </c>
      <c r="Y91" t="s">
        <v>2536</v>
      </c>
      <c r="Z91" t="s">
        <v>2531</v>
      </c>
      <c r="AA91" t="s">
        <v>2307</v>
      </c>
      <c r="AB91" t="s">
        <v>2306</v>
      </c>
      <c r="AC91" t="s">
        <v>2684</v>
      </c>
    </row>
    <row r="92" spans="1:29" x14ac:dyDescent="0.25">
      <c r="A92">
        <v>4217</v>
      </c>
      <c r="B92" t="s">
        <v>151</v>
      </c>
      <c r="C92">
        <v>2006004638</v>
      </c>
      <c r="D92" t="s">
        <v>1496</v>
      </c>
      <c r="E92">
        <v>3</v>
      </c>
      <c r="F92" t="s">
        <v>297</v>
      </c>
      <c r="G92" t="s">
        <v>8</v>
      </c>
      <c r="H92">
        <v>2</v>
      </c>
      <c r="I92">
        <v>1</v>
      </c>
      <c r="J92" t="s">
        <v>2315</v>
      </c>
      <c r="K92">
        <v>301</v>
      </c>
      <c r="L92" t="s">
        <v>2314</v>
      </c>
      <c r="M92" t="s">
        <v>2556</v>
      </c>
      <c r="N92" s="33">
        <v>33608308000173</v>
      </c>
      <c r="O92">
        <v>1036</v>
      </c>
      <c r="P92" t="s">
        <v>2555</v>
      </c>
      <c r="Q92" t="s">
        <v>2555</v>
      </c>
      <c r="R92" t="s">
        <v>2555</v>
      </c>
      <c r="S92">
        <v>1</v>
      </c>
      <c r="T92" t="s">
        <v>2279</v>
      </c>
      <c r="U92" t="s">
        <v>2310</v>
      </c>
      <c r="V92">
        <v>6511101</v>
      </c>
      <c r="W92" t="s">
        <v>2539</v>
      </c>
      <c r="X92" t="s">
        <v>2539</v>
      </c>
      <c r="Y92" t="s">
        <v>2536</v>
      </c>
      <c r="Z92" t="s">
        <v>2531</v>
      </c>
      <c r="AA92" t="s">
        <v>2307</v>
      </c>
      <c r="AB92" t="s">
        <v>2306</v>
      </c>
      <c r="AC92" t="s">
        <v>2684</v>
      </c>
    </row>
    <row r="93" spans="1:29" x14ac:dyDescent="0.25">
      <c r="A93">
        <v>4221</v>
      </c>
      <c r="B93" t="s">
        <v>142</v>
      </c>
      <c r="C93">
        <v>2005000892</v>
      </c>
      <c r="D93" t="s">
        <v>1356</v>
      </c>
      <c r="E93">
        <v>3</v>
      </c>
      <c r="F93" t="s">
        <v>297</v>
      </c>
      <c r="G93" t="s">
        <v>8</v>
      </c>
      <c r="H93">
        <v>2</v>
      </c>
      <c r="I93">
        <v>1</v>
      </c>
      <c r="J93" t="s">
        <v>2315</v>
      </c>
      <c r="K93">
        <v>301</v>
      </c>
      <c r="L93" t="s">
        <v>2314</v>
      </c>
      <c r="M93" t="s">
        <v>2554</v>
      </c>
      <c r="N93" s="33">
        <v>84948157000133</v>
      </c>
      <c r="O93">
        <v>924</v>
      </c>
      <c r="P93" t="s">
        <v>2328</v>
      </c>
      <c r="Q93" t="s">
        <v>2328</v>
      </c>
      <c r="R93" t="s">
        <v>2328</v>
      </c>
      <c r="S93">
        <v>1</v>
      </c>
      <c r="T93" t="s">
        <v>2279</v>
      </c>
      <c r="U93" t="s">
        <v>2310</v>
      </c>
      <c r="V93">
        <v>6512000</v>
      </c>
      <c r="W93" t="s">
        <v>2537</v>
      </c>
      <c r="X93" t="s">
        <v>2537</v>
      </c>
      <c r="Y93" t="s">
        <v>2536</v>
      </c>
      <c r="Z93" t="s">
        <v>2531</v>
      </c>
      <c r="AA93" t="s">
        <v>2307</v>
      </c>
      <c r="AB93" t="s">
        <v>2306</v>
      </c>
      <c r="AC93" t="s">
        <v>2684</v>
      </c>
    </row>
    <row r="94" spans="1:29" x14ac:dyDescent="0.25">
      <c r="A94">
        <v>4221</v>
      </c>
      <c r="B94" t="s">
        <v>142</v>
      </c>
      <c r="C94">
        <v>2005000892</v>
      </c>
      <c r="D94" t="s">
        <v>1356</v>
      </c>
      <c r="E94">
        <v>3</v>
      </c>
      <c r="F94" t="s">
        <v>297</v>
      </c>
      <c r="G94" t="s">
        <v>8</v>
      </c>
      <c r="H94">
        <v>2</v>
      </c>
      <c r="I94">
        <v>1</v>
      </c>
      <c r="J94" t="s">
        <v>2315</v>
      </c>
      <c r="K94">
        <v>301</v>
      </c>
      <c r="L94" t="s">
        <v>2314</v>
      </c>
      <c r="M94" t="s">
        <v>2553</v>
      </c>
      <c r="N94" s="33">
        <v>9594758000170</v>
      </c>
      <c r="O94">
        <v>21479</v>
      </c>
      <c r="P94" t="s">
        <v>2552</v>
      </c>
      <c r="Q94" t="s">
        <v>2552</v>
      </c>
      <c r="R94" t="s">
        <v>2551</v>
      </c>
      <c r="S94">
        <v>1</v>
      </c>
      <c r="T94" t="s">
        <v>2279</v>
      </c>
      <c r="U94" t="s">
        <v>2310</v>
      </c>
      <c r="V94">
        <v>6530800</v>
      </c>
      <c r="W94" t="s">
        <v>2550</v>
      </c>
      <c r="X94" t="s">
        <v>2550</v>
      </c>
      <c r="Y94" t="s">
        <v>2550</v>
      </c>
      <c r="Z94" t="s">
        <v>2531</v>
      </c>
      <c r="AA94" t="s">
        <v>2307</v>
      </c>
      <c r="AB94" t="s">
        <v>2306</v>
      </c>
      <c r="AC94" t="s">
        <v>2684</v>
      </c>
    </row>
    <row r="95" spans="1:29" x14ac:dyDescent="0.25">
      <c r="A95">
        <v>4221</v>
      </c>
      <c r="B95" t="s">
        <v>142</v>
      </c>
      <c r="C95">
        <v>2005000892</v>
      </c>
      <c r="D95" t="s">
        <v>1356</v>
      </c>
      <c r="E95">
        <v>3</v>
      </c>
      <c r="F95" t="s">
        <v>297</v>
      </c>
      <c r="G95" t="s">
        <v>8</v>
      </c>
      <c r="H95">
        <v>2</v>
      </c>
      <c r="I95">
        <v>1</v>
      </c>
      <c r="J95" t="s">
        <v>2315</v>
      </c>
      <c r="K95">
        <v>301</v>
      </c>
      <c r="L95" t="s">
        <v>2314</v>
      </c>
      <c r="M95" t="s">
        <v>2549</v>
      </c>
      <c r="N95" s="33">
        <v>86719853000101</v>
      </c>
      <c r="O95">
        <v>39385</v>
      </c>
      <c r="P95" t="s">
        <v>2548</v>
      </c>
      <c r="Q95" t="s">
        <v>2548</v>
      </c>
      <c r="R95" t="s">
        <v>2548</v>
      </c>
      <c r="S95">
        <v>1</v>
      </c>
      <c r="T95" t="s">
        <v>2279</v>
      </c>
      <c r="U95" t="s">
        <v>2310</v>
      </c>
      <c r="V95">
        <v>6622300</v>
      </c>
      <c r="W95" t="s">
        <v>2528</v>
      </c>
      <c r="X95" t="s">
        <v>2528</v>
      </c>
      <c r="Y95" t="s">
        <v>2527</v>
      </c>
      <c r="Z95" t="s">
        <v>2526</v>
      </c>
      <c r="AA95" t="s">
        <v>2307</v>
      </c>
      <c r="AB95" t="s">
        <v>2306</v>
      </c>
      <c r="AC95" t="s">
        <v>2684</v>
      </c>
    </row>
    <row r="96" spans="1:29" x14ac:dyDescent="0.25">
      <c r="A96">
        <v>4248</v>
      </c>
      <c r="B96" t="s">
        <v>274</v>
      </c>
      <c r="C96">
        <v>2009000838</v>
      </c>
      <c r="D96" t="s">
        <v>1659</v>
      </c>
      <c r="E96">
        <v>3</v>
      </c>
      <c r="F96" t="s">
        <v>297</v>
      </c>
      <c r="G96" t="s">
        <v>8</v>
      </c>
      <c r="H96">
        <v>2</v>
      </c>
      <c r="I96">
        <v>1</v>
      </c>
      <c r="J96" t="s">
        <v>2315</v>
      </c>
      <c r="K96">
        <v>301</v>
      </c>
      <c r="L96" t="s">
        <v>2314</v>
      </c>
      <c r="M96" t="s">
        <v>2545</v>
      </c>
      <c r="N96" s="33">
        <v>4772577000172</v>
      </c>
      <c r="O96">
        <v>27728</v>
      </c>
      <c r="P96" t="s">
        <v>2547</v>
      </c>
      <c r="Q96" t="s">
        <v>2547</v>
      </c>
      <c r="R96" t="s">
        <v>2547</v>
      </c>
      <c r="S96">
        <v>1</v>
      </c>
      <c r="T96" t="s">
        <v>2279</v>
      </c>
      <c r="U96" t="s">
        <v>2310</v>
      </c>
      <c r="V96">
        <v>6622300</v>
      </c>
      <c r="W96" t="s">
        <v>2528</v>
      </c>
      <c r="X96" t="s">
        <v>2528</v>
      </c>
      <c r="Y96" t="s">
        <v>2527</v>
      </c>
      <c r="Z96" t="s">
        <v>2526</v>
      </c>
      <c r="AA96" t="s">
        <v>2307</v>
      </c>
      <c r="AB96" t="s">
        <v>2306</v>
      </c>
      <c r="AC96" t="s">
        <v>2684</v>
      </c>
    </row>
    <row r="97" spans="1:29" x14ac:dyDescent="0.25">
      <c r="A97">
        <v>4248</v>
      </c>
      <c r="B97" t="s">
        <v>274</v>
      </c>
      <c r="C97">
        <v>2011001919</v>
      </c>
      <c r="D97" t="s">
        <v>1801</v>
      </c>
      <c r="E97">
        <v>3</v>
      </c>
      <c r="F97" t="s">
        <v>297</v>
      </c>
      <c r="G97" t="s">
        <v>8</v>
      </c>
      <c r="H97">
        <v>2</v>
      </c>
      <c r="I97">
        <v>1</v>
      </c>
      <c r="J97" t="s">
        <v>2315</v>
      </c>
      <c r="K97">
        <v>302</v>
      </c>
      <c r="L97" t="s">
        <v>2314</v>
      </c>
      <c r="M97" t="s">
        <v>2545</v>
      </c>
      <c r="N97" s="33">
        <v>4772577000172</v>
      </c>
      <c r="O97">
        <v>50490</v>
      </c>
      <c r="P97" t="s">
        <v>2546</v>
      </c>
      <c r="Q97" t="s">
        <v>2546</v>
      </c>
      <c r="R97" t="s">
        <v>2546</v>
      </c>
      <c r="S97">
        <v>1</v>
      </c>
      <c r="T97" t="s">
        <v>2279</v>
      </c>
      <c r="U97" t="s">
        <v>2310</v>
      </c>
      <c r="V97">
        <v>6622300</v>
      </c>
      <c r="W97" t="s">
        <v>2528</v>
      </c>
      <c r="X97" t="s">
        <v>2528</v>
      </c>
      <c r="Y97" t="s">
        <v>2527</v>
      </c>
      <c r="Z97" t="s">
        <v>2526</v>
      </c>
      <c r="AA97" t="s">
        <v>2307</v>
      </c>
      <c r="AB97" t="s">
        <v>2306</v>
      </c>
      <c r="AC97" t="s">
        <v>2684</v>
      </c>
    </row>
    <row r="98" spans="1:29" x14ac:dyDescent="0.25">
      <c r="A98">
        <v>4248</v>
      </c>
      <c r="B98" t="s">
        <v>274</v>
      </c>
      <c r="C98">
        <v>2014001847</v>
      </c>
      <c r="D98" t="s">
        <v>1913</v>
      </c>
      <c r="E98">
        <v>3</v>
      </c>
      <c r="F98" t="s">
        <v>297</v>
      </c>
      <c r="G98" t="s">
        <v>8</v>
      </c>
      <c r="H98">
        <v>2</v>
      </c>
      <c r="I98">
        <v>1</v>
      </c>
      <c r="J98" t="s">
        <v>2315</v>
      </c>
      <c r="K98">
        <v>301</v>
      </c>
      <c r="L98" t="s">
        <v>2314</v>
      </c>
      <c r="M98" t="s">
        <v>2545</v>
      </c>
      <c r="N98" s="33">
        <v>4772577000172</v>
      </c>
      <c r="O98">
        <v>33154</v>
      </c>
      <c r="P98" t="s">
        <v>2544</v>
      </c>
      <c r="Q98" t="s">
        <v>2544</v>
      </c>
      <c r="R98" t="s">
        <v>2543</v>
      </c>
      <c r="S98">
        <v>1</v>
      </c>
      <c r="T98" t="s">
        <v>2279</v>
      </c>
      <c r="U98" t="s">
        <v>2310</v>
      </c>
      <c r="V98">
        <v>6622300</v>
      </c>
      <c r="W98" t="s">
        <v>2528</v>
      </c>
      <c r="X98" t="s">
        <v>2528</v>
      </c>
      <c r="Y98" t="s">
        <v>2527</v>
      </c>
      <c r="Z98" t="s">
        <v>2526</v>
      </c>
      <c r="AA98" t="s">
        <v>2307</v>
      </c>
      <c r="AB98" t="s">
        <v>2306</v>
      </c>
      <c r="AC98" t="s">
        <v>2684</v>
      </c>
    </row>
    <row r="99" spans="1:29" x14ac:dyDescent="0.25">
      <c r="A99">
        <v>4426</v>
      </c>
      <c r="B99" t="s">
        <v>250</v>
      </c>
      <c r="C99">
        <v>2006003111</v>
      </c>
      <c r="D99" t="s">
        <v>1473</v>
      </c>
      <c r="E99">
        <v>3</v>
      </c>
      <c r="F99" t="s">
        <v>297</v>
      </c>
      <c r="G99" t="s">
        <v>8</v>
      </c>
      <c r="H99">
        <v>2</v>
      </c>
      <c r="I99">
        <v>1</v>
      </c>
      <c r="J99" t="s">
        <v>2315</v>
      </c>
      <c r="K99">
        <v>301</v>
      </c>
      <c r="L99" t="s">
        <v>2314</v>
      </c>
      <c r="M99" t="s">
        <v>2542</v>
      </c>
      <c r="N99" s="33">
        <v>26314512000116</v>
      </c>
      <c r="O99">
        <v>35365</v>
      </c>
      <c r="P99" t="s">
        <v>2541</v>
      </c>
      <c r="Q99" t="s">
        <v>2541</v>
      </c>
      <c r="R99" t="s">
        <v>2541</v>
      </c>
      <c r="S99">
        <v>1</v>
      </c>
      <c r="T99" t="s">
        <v>2279</v>
      </c>
      <c r="U99" t="s">
        <v>2310</v>
      </c>
      <c r="V99">
        <v>6511101</v>
      </c>
      <c r="W99" t="s">
        <v>2539</v>
      </c>
      <c r="X99" t="s">
        <v>2539</v>
      </c>
      <c r="Y99" t="s">
        <v>2536</v>
      </c>
      <c r="Z99" t="s">
        <v>2531</v>
      </c>
      <c r="AA99" t="s">
        <v>2307</v>
      </c>
      <c r="AB99" t="s">
        <v>2306</v>
      </c>
      <c r="AC99" t="s">
        <v>2684</v>
      </c>
    </row>
    <row r="100" spans="1:29" x14ac:dyDescent="0.25">
      <c r="A100">
        <v>4711</v>
      </c>
      <c r="B100" t="s">
        <v>155</v>
      </c>
      <c r="C100">
        <v>2019003538</v>
      </c>
      <c r="D100" t="s">
        <v>2116</v>
      </c>
      <c r="E100">
        <v>3</v>
      </c>
      <c r="F100" t="s">
        <v>297</v>
      </c>
      <c r="G100" t="s">
        <v>8</v>
      </c>
      <c r="H100">
        <v>2</v>
      </c>
      <c r="I100">
        <v>1</v>
      </c>
      <c r="J100" t="s">
        <v>2315</v>
      </c>
      <c r="K100">
        <v>301</v>
      </c>
      <c r="L100" t="s">
        <v>2314</v>
      </c>
      <c r="M100" t="s">
        <v>2540</v>
      </c>
      <c r="N100" s="33">
        <v>92863505000106</v>
      </c>
      <c r="O100">
        <v>40526</v>
      </c>
      <c r="P100" t="s">
        <v>2534</v>
      </c>
      <c r="Q100" t="s">
        <v>2534</v>
      </c>
      <c r="R100" t="s">
        <v>2533</v>
      </c>
      <c r="S100">
        <v>1</v>
      </c>
      <c r="T100" t="s">
        <v>2279</v>
      </c>
      <c r="U100" t="s">
        <v>2310</v>
      </c>
      <c r="V100">
        <v>6511101</v>
      </c>
      <c r="W100" t="s">
        <v>2539</v>
      </c>
      <c r="X100" t="s">
        <v>2539</v>
      </c>
      <c r="Y100" t="s">
        <v>2536</v>
      </c>
      <c r="Z100" t="s">
        <v>2531</v>
      </c>
      <c r="AA100" t="s">
        <v>2307</v>
      </c>
      <c r="AB100" t="s">
        <v>2306</v>
      </c>
      <c r="AC100" t="s">
        <v>2684</v>
      </c>
    </row>
    <row r="101" spans="1:29" x14ac:dyDescent="0.25">
      <c r="A101">
        <v>4711</v>
      </c>
      <c r="B101" t="s">
        <v>155</v>
      </c>
      <c r="C101">
        <v>2019003538</v>
      </c>
      <c r="D101" t="s">
        <v>2116</v>
      </c>
      <c r="E101">
        <v>3</v>
      </c>
      <c r="F101" t="s">
        <v>297</v>
      </c>
      <c r="G101" t="s">
        <v>8</v>
      </c>
      <c r="H101">
        <v>2</v>
      </c>
      <c r="I101">
        <v>1</v>
      </c>
      <c r="J101" t="s">
        <v>2315</v>
      </c>
      <c r="K101">
        <v>301</v>
      </c>
      <c r="L101" t="s">
        <v>2314</v>
      </c>
      <c r="M101" t="s">
        <v>2538</v>
      </c>
      <c r="N101" s="33">
        <v>12973906000171</v>
      </c>
      <c r="O101">
        <v>40526</v>
      </c>
      <c r="P101" t="s">
        <v>2534</v>
      </c>
      <c r="Q101" t="s">
        <v>2534</v>
      </c>
      <c r="R101" t="s">
        <v>2533</v>
      </c>
      <c r="S101">
        <v>1</v>
      </c>
      <c r="T101" t="s">
        <v>2279</v>
      </c>
      <c r="U101" t="s">
        <v>2310</v>
      </c>
      <c r="V101">
        <v>6512000</v>
      </c>
      <c r="W101" t="s">
        <v>2537</v>
      </c>
      <c r="X101" t="s">
        <v>2537</v>
      </c>
      <c r="Y101" t="s">
        <v>2536</v>
      </c>
      <c r="Z101" t="s">
        <v>2531</v>
      </c>
      <c r="AA101" t="s">
        <v>2307</v>
      </c>
      <c r="AB101" t="s">
        <v>2306</v>
      </c>
      <c r="AC101" t="s">
        <v>2684</v>
      </c>
    </row>
    <row r="102" spans="1:29" x14ac:dyDescent="0.25">
      <c r="A102">
        <v>4711</v>
      </c>
      <c r="B102" t="s">
        <v>155</v>
      </c>
      <c r="C102">
        <v>2019003538</v>
      </c>
      <c r="D102" t="s">
        <v>2116</v>
      </c>
      <c r="E102">
        <v>3</v>
      </c>
      <c r="F102" t="s">
        <v>297</v>
      </c>
      <c r="G102" t="s">
        <v>8</v>
      </c>
      <c r="H102">
        <v>2</v>
      </c>
      <c r="I102">
        <v>1</v>
      </c>
      <c r="J102" t="s">
        <v>2315</v>
      </c>
      <c r="K102">
        <v>301</v>
      </c>
      <c r="L102" t="s">
        <v>2314</v>
      </c>
      <c r="M102" t="s">
        <v>2535</v>
      </c>
      <c r="N102" s="33">
        <v>4487255000181</v>
      </c>
      <c r="O102">
        <v>40526</v>
      </c>
      <c r="P102" t="s">
        <v>2534</v>
      </c>
      <c r="Q102" t="s">
        <v>2534</v>
      </c>
      <c r="R102" t="s">
        <v>2533</v>
      </c>
      <c r="S102">
        <v>1</v>
      </c>
      <c r="T102" t="s">
        <v>2279</v>
      </c>
      <c r="U102" t="s">
        <v>2310</v>
      </c>
      <c r="V102">
        <v>6520100</v>
      </c>
      <c r="W102" t="s">
        <v>2532</v>
      </c>
      <c r="X102" t="s">
        <v>2532</v>
      </c>
      <c r="Y102" t="s">
        <v>2532</v>
      </c>
      <c r="Z102" t="s">
        <v>2531</v>
      </c>
      <c r="AA102" t="s">
        <v>2307</v>
      </c>
      <c r="AB102" t="s">
        <v>2306</v>
      </c>
      <c r="AC102" t="s">
        <v>2684</v>
      </c>
    </row>
    <row r="103" spans="1:29" x14ac:dyDescent="0.25">
      <c r="A103">
        <v>4711</v>
      </c>
      <c r="B103" t="s">
        <v>155</v>
      </c>
      <c r="C103">
        <v>2019003538</v>
      </c>
      <c r="D103" t="s">
        <v>2116</v>
      </c>
      <c r="E103">
        <v>3</v>
      </c>
      <c r="F103" t="s">
        <v>297</v>
      </c>
      <c r="G103" t="s">
        <v>8</v>
      </c>
      <c r="H103">
        <v>2</v>
      </c>
      <c r="I103">
        <v>1</v>
      </c>
      <c r="J103" t="s">
        <v>2315</v>
      </c>
      <c r="K103">
        <v>301</v>
      </c>
      <c r="L103" t="s">
        <v>2314</v>
      </c>
      <c r="M103" t="s">
        <v>2530</v>
      </c>
      <c r="N103" s="33">
        <v>54204250000172</v>
      </c>
      <c r="O103">
        <v>44530</v>
      </c>
      <c r="P103" t="s">
        <v>2529</v>
      </c>
      <c r="Q103" t="s">
        <v>2529</v>
      </c>
      <c r="R103" t="s">
        <v>2529</v>
      </c>
      <c r="S103">
        <v>1</v>
      </c>
      <c r="T103" t="s">
        <v>2279</v>
      </c>
      <c r="U103" t="s">
        <v>2310</v>
      </c>
      <c r="V103">
        <v>6622300</v>
      </c>
      <c r="W103" t="s">
        <v>2528</v>
      </c>
      <c r="X103" t="s">
        <v>2528</v>
      </c>
      <c r="Y103" t="s">
        <v>2527</v>
      </c>
      <c r="Z103" t="s">
        <v>2526</v>
      </c>
      <c r="AA103" t="s">
        <v>2307</v>
      </c>
      <c r="AB103" t="s">
        <v>2306</v>
      </c>
      <c r="AC103" t="s">
        <v>2684</v>
      </c>
    </row>
    <row r="104" spans="1:29" x14ac:dyDescent="0.25">
      <c r="A104">
        <v>81</v>
      </c>
      <c r="B104" t="s">
        <v>27</v>
      </c>
      <c r="C104">
        <v>1998001229</v>
      </c>
      <c r="D104" t="s">
        <v>945</v>
      </c>
      <c r="E104">
        <v>5</v>
      </c>
      <c r="F104" t="s">
        <v>352</v>
      </c>
      <c r="G104" t="s">
        <v>14</v>
      </c>
      <c r="H104">
        <v>1</v>
      </c>
      <c r="I104">
        <v>1</v>
      </c>
      <c r="J104" t="s">
        <v>2315</v>
      </c>
      <c r="K104">
        <v>302</v>
      </c>
      <c r="L104" t="s">
        <v>2314</v>
      </c>
      <c r="M104" t="s">
        <v>2524</v>
      </c>
      <c r="N104" s="33">
        <v>28127603000178</v>
      </c>
      <c r="O104">
        <v>60</v>
      </c>
      <c r="P104" t="s">
        <v>2525</v>
      </c>
      <c r="Q104" t="s">
        <v>2525</v>
      </c>
      <c r="R104" t="s">
        <v>2525</v>
      </c>
      <c r="S104">
        <v>3</v>
      </c>
      <c r="T104" t="s">
        <v>2283</v>
      </c>
      <c r="U104" t="s">
        <v>2310</v>
      </c>
      <c r="V104">
        <v>6422100</v>
      </c>
      <c r="W104" t="s">
        <v>2327</v>
      </c>
      <c r="X104" t="s">
        <v>2327</v>
      </c>
      <c r="Y104" t="s">
        <v>2322</v>
      </c>
      <c r="Z104" t="s">
        <v>2308</v>
      </c>
      <c r="AA104" t="s">
        <v>2307</v>
      </c>
      <c r="AB104" t="s">
        <v>2306</v>
      </c>
      <c r="AC104" t="s">
        <v>2685</v>
      </c>
    </row>
    <row r="105" spans="1:29" x14ac:dyDescent="0.25">
      <c r="A105">
        <v>81</v>
      </c>
      <c r="B105" t="s">
        <v>27</v>
      </c>
      <c r="C105">
        <v>2017000256</v>
      </c>
      <c r="D105" t="s">
        <v>1799</v>
      </c>
      <c r="E105">
        <v>3</v>
      </c>
      <c r="F105" t="s">
        <v>297</v>
      </c>
      <c r="G105" t="s">
        <v>14</v>
      </c>
      <c r="H105">
        <v>1</v>
      </c>
      <c r="I105">
        <v>1</v>
      </c>
      <c r="J105" t="s">
        <v>2315</v>
      </c>
      <c r="K105">
        <v>301</v>
      </c>
      <c r="L105" t="s">
        <v>2314</v>
      </c>
      <c r="M105" t="s">
        <v>2524</v>
      </c>
      <c r="N105" s="33">
        <v>28127603000178</v>
      </c>
      <c r="O105">
        <v>34324</v>
      </c>
      <c r="P105" t="s">
        <v>2523</v>
      </c>
      <c r="Q105" t="s">
        <v>2523</v>
      </c>
      <c r="R105" t="s">
        <v>2522</v>
      </c>
      <c r="S105">
        <v>3</v>
      </c>
      <c r="T105" t="s">
        <v>2283</v>
      </c>
      <c r="U105" t="s">
        <v>2310</v>
      </c>
      <c r="V105">
        <v>6422100</v>
      </c>
      <c r="W105" t="s">
        <v>2327</v>
      </c>
      <c r="X105" t="s">
        <v>2327</v>
      </c>
      <c r="Y105" t="s">
        <v>2322</v>
      </c>
      <c r="Z105" t="s">
        <v>2308</v>
      </c>
      <c r="AA105" t="s">
        <v>2307</v>
      </c>
      <c r="AB105" t="s">
        <v>2306</v>
      </c>
      <c r="AC105" t="s">
        <v>2685</v>
      </c>
    </row>
    <row r="106" spans="1:29" x14ac:dyDescent="0.25">
      <c r="A106">
        <v>93</v>
      </c>
      <c r="B106" t="s">
        <v>28</v>
      </c>
      <c r="C106">
        <v>1979002592</v>
      </c>
      <c r="D106" t="s">
        <v>337</v>
      </c>
      <c r="E106">
        <v>1</v>
      </c>
      <c r="F106" t="s">
        <v>286</v>
      </c>
      <c r="G106" t="s">
        <v>8</v>
      </c>
      <c r="H106">
        <v>2</v>
      </c>
      <c r="I106">
        <v>1</v>
      </c>
      <c r="J106" t="s">
        <v>2315</v>
      </c>
      <c r="K106">
        <v>301</v>
      </c>
      <c r="L106" t="s">
        <v>2314</v>
      </c>
      <c r="M106" t="s">
        <v>2359</v>
      </c>
      <c r="N106" s="33">
        <v>90400888000142</v>
      </c>
      <c r="O106">
        <v>34468</v>
      </c>
      <c r="P106" t="s">
        <v>2518</v>
      </c>
      <c r="Q106" t="s">
        <v>2518</v>
      </c>
      <c r="R106" t="s">
        <v>2518</v>
      </c>
      <c r="S106">
        <v>1</v>
      </c>
      <c r="T106" t="s">
        <v>2279</v>
      </c>
      <c r="U106" t="s">
        <v>2310</v>
      </c>
      <c r="V106">
        <v>6422100</v>
      </c>
      <c r="W106" t="s">
        <v>2327</v>
      </c>
      <c r="X106" t="s">
        <v>2327</v>
      </c>
      <c r="Y106" t="s">
        <v>2322</v>
      </c>
      <c r="Z106" t="s">
        <v>2308</v>
      </c>
      <c r="AA106" t="s">
        <v>2307</v>
      </c>
      <c r="AB106" t="s">
        <v>2306</v>
      </c>
      <c r="AC106" t="s">
        <v>2685</v>
      </c>
    </row>
    <row r="107" spans="1:29" x14ac:dyDescent="0.25">
      <c r="A107">
        <v>93</v>
      </c>
      <c r="B107" t="s">
        <v>28</v>
      </c>
      <c r="C107">
        <v>1987000129</v>
      </c>
      <c r="D107" t="s">
        <v>532</v>
      </c>
      <c r="E107">
        <v>1</v>
      </c>
      <c r="F107" t="s">
        <v>286</v>
      </c>
      <c r="G107" t="s">
        <v>8</v>
      </c>
      <c r="H107">
        <v>2</v>
      </c>
      <c r="I107">
        <v>1</v>
      </c>
      <c r="J107" t="s">
        <v>2315</v>
      </c>
      <c r="K107">
        <v>302</v>
      </c>
      <c r="L107" t="s">
        <v>2314</v>
      </c>
      <c r="M107" t="s">
        <v>2359</v>
      </c>
      <c r="N107" s="33">
        <v>90400888000142</v>
      </c>
      <c r="O107">
        <v>61</v>
      </c>
      <c r="P107" t="s">
        <v>2521</v>
      </c>
      <c r="Q107" t="s">
        <v>2520</v>
      </c>
      <c r="R107" t="s">
        <v>2520</v>
      </c>
      <c r="S107">
        <v>1</v>
      </c>
      <c r="T107" t="s">
        <v>2279</v>
      </c>
      <c r="U107" t="s">
        <v>2310</v>
      </c>
      <c r="V107">
        <v>6422100</v>
      </c>
      <c r="W107" t="s">
        <v>2327</v>
      </c>
      <c r="X107" t="s">
        <v>2327</v>
      </c>
      <c r="Y107" t="s">
        <v>2322</v>
      </c>
      <c r="Z107" t="s">
        <v>2308</v>
      </c>
      <c r="AA107" t="s">
        <v>2307</v>
      </c>
      <c r="AB107" t="s">
        <v>2306</v>
      </c>
      <c r="AC107" t="s">
        <v>2685</v>
      </c>
    </row>
    <row r="108" spans="1:29" x14ac:dyDescent="0.25">
      <c r="A108">
        <v>93</v>
      </c>
      <c r="B108" t="s">
        <v>28</v>
      </c>
      <c r="C108">
        <v>1994000619</v>
      </c>
      <c r="D108" t="s">
        <v>736</v>
      </c>
      <c r="E108">
        <v>1</v>
      </c>
      <c r="F108" t="s">
        <v>286</v>
      </c>
      <c r="G108" t="s">
        <v>8</v>
      </c>
      <c r="H108">
        <v>2</v>
      </c>
      <c r="I108">
        <v>1</v>
      </c>
      <c r="J108" t="s">
        <v>2315</v>
      </c>
      <c r="K108">
        <v>302</v>
      </c>
      <c r="L108" t="s">
        <v>2314</v>
      </c>
      <c r="M108" t="s">
        <v>2359</v>
      </c>
      <c r="N108" s="33">
        <v>90400888000142</v>
      </c>
      <c r="O108">
        <v>23809</v>
      </c>
      <c r="P108" t="s">
        <v>2519</v>
      </c>
      <c r="Q108" t="s">
        <v>2519</v>
      </c>
      <c r="R108" t="s">
        <v>2519</v>
      </c>
      <c r="S108">
        <v>1</v>
      </c>
      <c r="T108" t="s">
        <v>2279</v>
      </c>
      <c r="U108" t="s">
        <v>2310</v>
      </c>
      <c r="V108">
        <v>6422100</v>
      </c>
      <c r="W108" t="s">
        <v>2327</v>
      </c>
      <c r="X108" t="s">
        <v>2327</v>
      </c>
      <c r="Y108" t="s">
        <v>2322</v>
      </c>
      <c r="Z108" t="s">
        <v>2308</v>
      </c>
      <c r="AA108" t="s">
        <v>2307</v>
      </c>
      <c r="AB108" t="s">
        <v>2306</v>
      </c>
      <c r="AC108" t="s">
        <v>2685</v>
      </c>
    </row>
    <row r="109" spans="1:29" x14ac:dyDescent="0.25">
      <c r="A109">
        <v>93</v>
      </c>
      <c r="B109" t="s">
        <v>28</v>
      </c>
      <c r="C109">
        <v>1996002856</v>
      </c>
      <c r="D109" t="s">
        <v>848</v>
      </c>
      <c r="E109">
        <v>1</v>
      </c>
      <c r="F109" t="s">
        <v>286</v>
      </c>
      <c r="G109" t="s">
        <v>8</v>
      </c>
      <c r="H109">
        <v>2</v>
      </c>
      <c r="I109">
        <v>1</v>
      </c>
      <c r="J109" t="s">
        <v>2315</v>
      </c>
      <c r="K109">
        <v>301</v>
      </c>
      <c r="L109" t="s">
        <v>2314</v>
      </c>
      <c r="M109" t="s">
        <v>2359</v>
      </c>
      <c r="N109" s="33">
        <v>90400888000142</v>
      </c>
      <c r="O109">
        <v>34843</v>
      </c>
      <c r="P109" t="s">
        <v>2518</v>
      </c>
      <c r="Q109" t="s">
        <v>2518</v>
      </c>
      <c r="R109" t="s">
        <v>2518</v>
      </c>
      <c r="S109">
        <v>1</v>
      </c>
      <c r="T109" t="s">
        <v>2279</v>
      </c>
      <c r="U109" t="s">
        <v>2310</v>
      </c>
      <c r="V109">
        <v>6422100</v>
      </c>
      <c r="W109" t="s">
        <v>2327</v>
      </c>
      <c r="X109" t="s">
        <v>2327</v>
      </c>
      <c r="Y109" t="s">
        <v>2322</v>
      </c>
      <c r="Z109" t="s">
        <v>2308</v>
      </c>
      <c r="AA109" t="s">
        <v>2307</v>
      </c>
      <c r="AB109" t="s">
        <v>2306</v>
      </c>
      <c r="AC109" t="s">
        <v>2685</v>
      </c>
    </row>
    <row r="110" spans="1:29" x14ac:dyDescent="0.25">
      <c r="A110">
        <v>93</v>
      </c>
      <c r="B110" t="s">
        <v>28</v>
      </c>
      <c r="C110">
        <v>1996002929</v>
      </c>
      <c r="D110" t="s">
        <v>850</v>
      </c>
      <c r="E110">
        <v>5</v>
      </c>
      <c r="F110" t="s">
        <v>352</v>
      </c>
      <c r="G110" t="s">
        <v>8</v>
      </c>
      <c r="H110">
        <v>2</v>
      </c>
      <c r="I110">
        <v>1</v>
      </c>
      <c r="J110" t="s">
        <v>2315</v>
      </c>
      <c r="K110">
        <v>301</v>
      </c>
      <c r="L110" t="s">
        <v>2314</v>
      </c>
      <c r="M110" t="s">
        <v>2359</v>
      </c>
      <c r="N110" s="33">
        <v>90400888000142</v>
      </c>
      <c r="O110">
        <v>34467</v>
      </c>
      <c r="P110" t="s">
        <v>2518</v>
      </c>
      <c r="Q110" t="s">
        <v>2518</v>
      </c>
      <c r="R110" t="s">
        <v>2518</v>
      </c>
      <c r="S110">
        <v>1</v>
      </c>
      <c r="T110" t="s">
        <v>2279</v>
      </c>
      <c r="U110" t="s">
        <v>2310</v>
      </c>
      <c r="V110">
        <v>6422100</v>
      </c>
      <c r="W110" t="s">
        <v>2327</v>
      </c>
      <c r="X110" t="s">
        <v>2327</v>
      </c>
      <c r="Y110" t="s">
        <v>2322</v>
      </c>
      <c r="Z110" t="s">
        <v>2308</v>
      </c>
      <c r="AA110" t="s">
        <v>2307</v>
      </c>
      <c r="AB110" t="s">
        <v>2306</v>
      </c>
      <c r="AC110" t="s">
        <v>2685</v>
      </c>
    </row>
    <row r="111" spans="1:29" x14ac:dyDescent="0.25">
      <c r="A111">
        <v>93</v>
      </c>
      <c r="B111" t="s">
        <v>28</v>
      </c>
      <c r="C111">
        <v>2000002374</v>
      </c>
      <c r="D111" t="s">
        <v>1128</v>
      </c>
      <c r="E111">
        <v>1</v>
      </c>
      <c r="F111" t="s">
        <v>286</v>
      </c>
      <c r="G111" t="s">
        <v>8</v>
      </c>
      <c r="H111">
        <v>2</v>
      </c>
      <c r="I111">
        <v>1</v>
      </c>
      <c r="J111" t="s">
        <v>2315</v>
      </c>
      <c r="K111">
        <v>302</v>
      </c>
      <c r="L111" t="s">
        <v>2314</v>
      </c>
      <c r="M111" t="s">
        <v>2359</v>
      </c>
      <c r="N111" s="33">
        <v>90400888000142</v>
      </c>
      <c r="O111">
        <v>42327</v>
      </c>
      <c r="P111" t="s">
        <v>2516</v>
      </c>
      <c r="Q111" t="s">
        <v>2517</v>
      </c>
      <c r="R111" t="s">
        <v>2516</v>
      </c>
      <c r="S111">
        <v>1</v>
      </c>
      <c r="T111" t="s">
        <v>2279</v>
      </c>
      <c r="U111" t="s">
        <v>2310</v>
      </c>
      <c r="V111">
        <v>6422100</v>
      </c>
      <c r="W111" t="s">
        <v>2327</v>
      </c>
      <c r="X111" t="s">
        <v>2327</v>
      </c>
      <c r="Y111" t="s">
        <v>2322</v>
      </c>
      <c r="Z111" t="s">
        <v>2308</v>
      </c>
      <c r="AA111" t="s">
        <v>2307</v>
      </c>
      <c r="AB111" t="s">
        <v>2306</v>
      </c>
      <c r="AC111" t="s">
        <v>2685</v>
      </c>
    </row>
    <row r="112" spans="1:29" x14ac:dyDescent="0.25">
      <c r="A112">
        <v>93</v>
      </c>
      <c r="B112" t="s">
        <v>28</v>
      </c>
      <c r="C112">
        <v>2000002692</v>
      </c>
      <c r="D112" t="s">
        <v>1134</v>
      </c>
      <c r="E112">
        <v>5</v>
      </c>
      <c r="F112" t="s">
        <v>352</v>
      </c>
      <c r="G112" t="s">
        <v>8</v>
      </c>
      <c r="H112">
        <v>2</v>
      </c>
      <c r="I112">
        <v>1</v>
      </c>
      <c r="J112" t="s">
        <v>2315</v>
      </c>
      <c r="K112">
        <v>301</v>
      </c>
      <c r="L112" t="s">
        <v>2314</v>
      </c>
      <c r="M112" t="s">
        <v>2359</v>
      </c>
      <c r="N112" s="33">
        <v>90400888000142</v>
      </c>
      <c r="O112">
        <v>32532</v>
      </c>
      <c r="P112" t="s">
        <v>2515</v>
      </c>
      <c r="Q112" t="s">
        <v>2515</v>
      </c>
      <c r="R112" t="s">
        <v>2515</v>
      </c>
      <c r="S112">
        <v>1</v>
      </c>
      <c r="T112" t="s">
        <v>2279</v>
      </c>
      <c r="U112" t="s">
        <v>2310</v>
      </c>
      <c r="V112">
        <v>6422100</v>
      </c>
      <c r="W112" t="s">
        <v>2327</v>
      </c>
      <c r="X112" t="s">
        <v>2327</v>
      </c>
      <c r="Y112" t="s">
        <v>2322</v>
      </c>
      <c r="Z112" t="s">
        <v>2308</v>
      </c>
      <c r="AA112" t="s">
        <v>2307</v>
      </c>
      <c r="AB112" t="s">
        <v>2306</v>
      </c>
      <c r="AC112" t="s">
        <v>2685</v>
      </c>
    </row>
    <row r="113" spans="1:29" x14ac:dyDescent="0.25">
      <c r="A113">
        <v>93</v>
      </c>
      <c r="B113" t="s">
        <v>28</v>
      </c>
      <c r="C113">
        <v>2005003956</v>
      </c>
      <c r="D113" t="s">
        <v>1385</v>
      </c>
      <c r="E113">
        <v>5</v>
      </c>
      <c r="F113" t="s">
        <v>352</v>
      </c>
      <c r="G113" t="s">
        <v>8</v>
      </c>
      <c r="H113">
        <v>2</v>
      </c>
      <c r="I113">
        <v>1</v>
      </c>
      <c r="J113" t="s">
        <v>2315</v>
      </c>
      <c r="K113">
        <v>302</v>
      </c>
      <c r="L113" t="s">
        <v>2314</v>
      </c>
      <c r="M113" t="s">
        <v>2359</v>
      </c>
      <c r="N113" s="33">
        <v>90400888000142</v>
      </c>
      <c r="O113">
        <v>956</v>
      </c>
      <c r="P113" t="s">
        <v>2514</v>
      </c>
      <c r="Q113" t="s">
        <v>2513</v>
      </c>
      <c r="R113" t="s">
        <v>2513</v>
      </c>
      <c r="S113">
        <v>1</v>
      </c>
      <c r="T113" t="s">
        <v>2279</v>
      </c>
      <c r="U113" t="s">
        <v>2310</v>
      </c>
      <c r="V113">
        <v>6422100</v>
      </c>
      <c r="W113" t="s">
        <v>2327</v>
      </c>
      <c r="X113" t="s">
        <v>2327</v>
      </c>
      <c r="Y113" t="s">
        <v>2322</v>
      </c>
      <c r="Z113" t="s">
        <v>2308</v>
      </c>
      <c r="AA113" t="s">
        <v>2307</v>
      </c>
      <c r="AB113" t="s">
        <v>2306</v>
      </c>
      <c r="AC113" t="s">
        <v>2685</v>
      </c>
    </row>
    <row r="114" spans="1:29" x14ac:dyDescent="0.25">
      <c r="A114">
        <v>93</v>
      </c>
      <c r="B114" t="s">
        <v>28</v>
      </c>
      <c r="C114">
        <v>2006007556</v>
      </c>
      <c r="D114" t="s">
        <v>1522</v>
      </c>
      <c r="E114">
        <v>1</v>
      </c>
      <c r="F114" t="s">
        <v>286</v>
      </c>
      <c r="G114" t="s">
        <v>8</v>
      </c>
      <c r="H114">
        <v>2</v>
      </c>
      <c r="I114">
        <v>1</v>
      </c>
      <c r="J114" t="s">
        <v>2315</v>
      </c>
      <c r="K114">
        <v>302</v>
      </c>
      <c r="L114" t="s">
        <v>2314</v>
      </c>
      <c r="M114" t="s">
        <v>2359</v>
      </c>
      <c r="N114" s="33">
        <v>90400888000142</v>
      </c>
      <c r="O114">
        <v>1057</v>
      </c>
      <c r="P114" t="s">
        <v>2512</v>
      </c>
      <c r="Q114" t="s">
        <v>2512</v>
      </c>
      <c r="R114" t="s">
        <v>2512</v>
      </c>
      <c r="S114">
        <v>1</v>
      </c>
      <c r="T114" t="s">
        <v>2279</v>
      </c>
      <c r="U114" t="s">
        <v>2310</v>
      </c>
      <c r="V114">
        <v>6422100</v>
      </c>
      <c r="W114" t="s">
        <v>2327</v>
      </c>
      <c r="X114" t="s">
        <v>2327</v>
      </c>
      <c r="Y114" t="s">
        <v>2322</v>
      </c>
      <c r="Z114" t="s">
        <v>2308</v>
      </c>
      <c r="AA114" t="s">
        <v>2307</v>
      </c>
      <c r="AB114" t="s">
        <v>2306</v>
      </c>
      <c r="AC114" t="s">
        <v>2685</v>
      </c>
    </row>
    <row r="115" spans="1:29" x14ac:dyDescent="0.25">
      <c r="A115">
        <v>93</v>
      </c>
      <c r="B115" t="s">
        <v>28</v>
      </c>
      <c r="C115">
        <v>2015001565</v>
      </c>
      <c r="D115" t="s">
        <v>1938</v>
      </c>
      <c r="E115">
        <v>1</v>
      </c>
      <c r="F115" t="s">
        <v>286</v>
      </c>
      <c r="G115" t="s">
        <v>8</v>
      </c>
      <c r="H115">
        <v>2</v>
      </c>
      <c r="I115">
        <v>1</v>
      </c>
      <c r="J115" t="s">
        <v>2315</v>
      </c>
      <c r="K115">
        <v>301</v>
      </c>
      <c r="L115" t="s">
        <v>2314</v>
      </c>
      <c r="M115" t="s">
        <v>2359</v>
      </c>
      <c r="N115" s="33">
        <v>90400888000142</v>
      </c>
      <c r="O115">
        <v>34027</v>
      </c>
      <c r="P115" t="s">
        <v>2511</v>
      </c>
      <c r="Q115" t="s">
        <v>2511</v>
      </c>
      <c r="R115" t="s">
        <v>2510</v>
      </c>
      <c r="S115">
        <v>1</v>
      </c>
      <c r="T115" t="s">
        <v>2279</v>
      </c>
      <c r="U115" t="s">
        <v>2310</v>
      </c>
      <c r="V115">
        <v>6422100</v>
      </c>
      <c r="W115" t="s">
        <v>2327</v>
      </c>
      <c r="X115" t="s">
        <v>2327</v>
      </c>
      <c r="Y115" t="s">
        <v>2322</v>
      </c>
      <c r="Z115" t="s">
        <v>2308</v>
      </c>
      <c r="AA115" t="s">
        <v>2307</v>
      </c>
      <c r="AB115" t="s">
        <v>2306</v>
      </c>
      <c r="AC115" t="s">
        <v>2685</v>
      </c>
    </row>
    <row r="116" spans="1:29" x14ac:dyDescent="0.25">
      <c r="A116">
        <v>93</v>
      </c>
      <c r="B116" t="s">
        <v>28</v>
      </c>
      <c r="C116">
        <v>2015001638</v>
      </c>
      <c r="D116" t="s">
        <v>1940</v>
      </c>
      <c r="E116">
        <v>1</v>
      </c>
      <c r="F116" t="s">
        <v>286</v>
      </c>
      <c r="G116" t="s">
        <v>8</v>
      </c>
      <c r="H116">
        <v>2</v>
      </c>
      <c r="I116">
        <v>1</v>
      </c>
      <c r="J116" t="s">
        <v>2315</v>
      </c>
      <c r="K116">
        <v>301</v>
      </c>
      <c r="L116" t="s">
        <v>2314</v>
      </c>
      <c r="M116" t="s">
        <v>2359</v>
      </c>
      <c r="N116" s="33">
        <v>90400888000142</v>
      </c>
      <c r="O116">
        <v>34029</v>
      </c>
      <c r="P116" t="s">
        <v>2511</v>
      </c>
      <c r="Q116" t="s">
        <v>2511</v>
      </c>
      <c r="R116" t="s">
        <v>2510</v>
      </c>
      <c r="S116">
        <v>1</v>
      </c>
      <c r="T116" t="s">
        <v>2279</v>
      </c>
      <c r="U116" t="s">
        <v>2310</v>
      </c>
      <c r="V116">
        <v>6422100</v>
      </c>
      <c r="W116" t="s">
        <v>2327</v>
      </c>
      <c r="X116" t="s">
        <v>2327</v>
      </c>
      <c r="Y116" t="s">
        <v>2322</v>
      </c>
      <c r="Z116" t="s">
        <v>2308</v>
      </c>
      <c r="AA116" t="s">
        <v>2307</v>
      </c>
      <c r="AB116" t="s">
        <v>2306</v>
      </c>
      <c r="AC116" t="s">
        <v>2685</v>
      </c>
    </row>
    <row r="117" spans="1:29" x14ac:dyDescent="0.25">
      <c r="A117">
        <v>93</v>
      </c>
      <c r="B117" t="s">
        <v>28</v>
      </c>
      <c r="C117">
        <v>2015001719</v>
      </c>
      <c r="D117" t="s">
        <v>1942</v>
      </c>
      <c r="E117">
        <v>1</v>
      </c>
      <c r="F117" t="s">
        <v>286</v>
      </c>
      <c r="G117" t="s">
        <v>8</v>
      </c>
      <c r="H117">
        <v>2</v>
      </c>
      <c r="I117">
        <v>1</v>
      </c>
      <c r="J117" t="s">
        <v>2315</v>
      </c>
      <c r="K117">
        <v>301</v>
      </c>
      <c r="L117" t="s">
        <v>2314</v>
      </c>
      <c r="M117" t="s">
        <v>2359</v>
      </c>
      <c r="N117" s="33">
        <v>90400888000142</v>
      </c>
      <c r="O117">
        <v>34028</v>
      </c>
      <c r="P117" t="s">
        <v>2511</v>
      </c>
      <c r="Q117" t="s">
        <v>2511</v>
      </c>
      <c r="R117" t="s">
        <v>2510</v>
      </c>
      <c r="S117">
        <v>1</v>
      </c>
      <c r="T117" t="s">
        <v>2279</v>
      </c>
      <c r="U117" t="s">
        <v>2310</v>
      </c>
      <c r="V117">
        <v>6422100</v>
      </c>
      <c r="W117" t="s">
        <v>2327</v>
      </c>
      <c r="X117" t="s">
        <v>2327</v>
      </c>
      <c r="Y117" t="s">
        <v>2322</v>
      </c>
      <c r="Z117" t="s">
        <v>2308</v>
      </c>
      <c r="AA117" t="s">
        <v>2307</v>
      </c>
      <c r="AB117" t="s">
        <v>2306</v>
      </c>
      <c r="AC117" t="s">
        <v>2685</v>
      </c>
    </row>
    <row r="118" spans="1:29" x14ac:dyDescent="0.25">
      <c r="A118">
        <v>93</v>
      </c>
      <c r="B118" t="s">
        <v>28</v>
      </c>
      <c r="C118">
        <v>2021002365</v>
      </c>
      <c r="D118" t="s">
        <v>2219</v>
      </c>
      <c r="E118">
        <v>3</v>
      </c>
      <c r="F118" t="s">
        <v>297</v>
      </c>
      <c r="G118" t="s">
        <v>14</v>
      </c>
      <c r="H118">
        <v>1</v>
      </c>
      <c r="I118">
        <v>1</v>
      </c>
      <c r="J118" t="s">
        <v>2315</v>
      </c>
      <c r="K118">
        <v>301</v>
      </c>
      <c r="L118" t="s">
        <v>2314</v>
      </c>
      <c r="M118" t="s">
        <v>2359</v>
      </c>
      <c r="N118" s="33">
        <v>90400888000142</v>
      </c>
      <c r="O118">
        <v>44205</v>
      </c>
      <c r="P118" t="s">
        <v>2509</v>
      </c>
      <c r="Q118" t="s">
        <v>2509</v>
      </c>
      <c r="R118" t="s">
        <v>2508</v>
      </c>
      <c r="S118">
        <v>1</v>
      </c>
      <c r="T118" t="s">
        <v>2279</v>
      </c>
      <c r="U118" t="s">
        <v>2310</v>
      </c>
      <c r="V118">
        <v>6422100</v>
      </c>
      <c r="W118" t="s">
        <v>2327</v>
      </c>
      <c r="X118" t="s">
        <v>2327</v>
      </c>
      <c r="Y118" t="s">
        <v>2322</v>
      </c>
      <c r="Z118" t="s">
        <v>2308</v>
      </c>
      <c r="AA118" t="s">
        <v>2307</v>
      </c>
      <c r="AB118" t="s">
        <v>2306</v>
      </c>
      <c r="AC118" t="s">
        <v>2685</v>
      </c>
    </row>
    <row r="119" spans="1:29" x14ac:dyDescent="0.25">
      <c r="A119">
        <v>117</v>
      </c>
      <c r="B119" t="s">
        <v>29</v>
      </c>
      <c r="C119">
        <v>1979004765</v>
      </c>
      <c r="D119" t="s">
        <v>386</v>
      </c>
      <c r="E119">
        <v>1</v>
      </c>
      <c r="F119" t="s">
        <v>286</v>
      </c>
      <c r="G119" t="s">
        <v>14</v>
      </c>
      <c r="H119">
        <v>1</v>
      </c>
      <c r="I119">
        <v>1</v>
      </c>
      <c r="J119" t="s">
        <v>2315</v>
      </c>
      <c r="K119">
        <v>302</v>
      </c>
      <c r="L119" t="s">
        <v>2314</v>
      </c>
      <c r="M119" t="s">
        <v>2500</v>
      </c>
      <c r="N119" s="33">
        <v>92702067000196</v>
      </c>
      <c r="O119">
        <v>66</v>
      </c>
      <c r="P119" t="s">
        <v>2507</v>
      </c>
      <c r="Q119" t="s">
        <v>2507</v>
      </c>
      <c r="R119" t="s">
        <v>2507</v>
      </c>
      <c r="S119">
        <v>3</v>
      </c>
      <c r="T119" t="s">
        <v>2283</v>
      </c>
      <c r="U119" t="s">
        <v>2310</v>
      </c>
      <c r="V119">
        <v>6422100</v>
      </c>
      <c r="W119" t="s">
        <v>2327</v>
      </c>
      <c r="X119" t="s">
        <v>2327</v>
      </c>
      <c r="Y119" t="s">
        <v>2322</v>
      </c>
      <c r="Z119" t="s">
        <v>2308</v>
      </c>
      <c r="AA119" t="s">
        <v>2307</v>
      </c>
      <c r="AB119" t="s">
        <v>2306</v>
      </c>
      <c r="AC119" t="s">
        <v>2685</v>
      </c>
    </row>
    <row r="120" spans="1:29" x14ac:dyDescent="0.25">
      <c r="A120">
        <v>117</v>
      </c>
      <c r="B120" t="s">
        <v>29</v>
      </c>
      <c r="C120">
        <v>2009001338</v>
      </c>
      <c r="D120" t="s">
        <v>1667</v>
      </c>
      <c r="E120">
        <v>5</v>
      </c>
      <c r="F120" t="s">
        <v>352</v>
      </c>
      <c r="G120" t="s">
        <v>14</v>
      </c>
      <c r="H120">
        <v>1</v>
      </c>
      <c r="I120">
        <v>1</v>
      </c>
      <c r="J120" t="s">
        <v>2315</v>
      </c>
      <c r="K120">
        <v>302</v>
      </c>
      <c r="L120" t="s">
        <v>2314</v>
      </c>
      <c r="M120" t="s">
        <v>2500</v>
      </c>
      <c r="N120" s="33">
        <v>92702067000196</v>
      </c>
      <c r="O120">
        <v>22217</v>
      </c>
      <c r="P120" t="s">
        <v>2506</v>
      </c>
      <c r="Q120" t="s">
        <v>2506</v>
      </c>
      <c r="R120" t="s">
        <v>2505</v>
      </c>
      <c r="S120">
        <v>3</v>
      </c>
      <c r="T120" t="s">
        <v>2283</v>
      </c>
      <c r="U120" t="s">
        <v>2310</v>
      </c>
      <c r="V120">
        <v>6422100</v>
      </c>
      <c r="W120" t="s">
        <v>2327</v>
      </c>
      <c r="X120" t="s">
        <v>2327</v>
      </c>
      <c r="Y120" t="s">
        <v>2322</v>
      </c>
      <c r="Z120" t="s">
        <v>2308</v>
      </c>
      <c r="AA120" t="s">
        <v>2307</v>
      </c>
      <c r="AB120" t="s">
        <v>2306</v>
      </c>
      <c r="AC120" t="s">
        <v>2685</v>
      </c>
    </row>
    <row r="121" spans="1:29" x14ac:dyDescent="0.25">
      <c r="A121">
        <v>117</v>
      </c>
      <c r="B121" t="s">
        <v>29</v>
      </c>
      <c r="C121">
        <v>2013002165</v>
      </c>
      <c r="D121" t="s">
        <v>1882</v>
      </c>
      <c r="E121">
        <v>1</v>
      </c>
      <c r="F121" t="s">
        <v>286</v>
      </c>
      <c r="G121" t="s">
        <v>14</v>
      </c>
      <c r="H121">
        <v>1</v>
      </c>
      <c r="I121">
        <v>1</v>
      </c>
      <c r="J121" t="s">
        <v>2315</v>
      </c>
      <c r="K121">
        <v>301</v>
      </c>
      <c r="L121" t="s">
        <v>2314</v>
      </c>
      <c r="M121" t="s">
        <v>2500</v>
      </c>
      <c r="N121" s="33">
        <v>92702067000196</v>
      </c>
      <c r="O121">
        <v>31854</v>
      </c>
      <c r="P121" t="s">
        <v>2504</v>
      </c>
      <c r="Q121" t="s">
        <v>2504</v>
      </c>
      <c r="R121" t="s">
        <v>2503</v>
      </c>
      <c r="S121">
        <v>3</v>
      </c>
      <c r="T121" t="s">
        <v>2283</v>
      </c>
      <c r="U121" t="s">
        <v>2310</v>
      </c>
      <c r="V121">
        <v>6422100</v>
      </c>
      <c r="W121" t="s">
        <v>2327</v>
      </c>
      <c r="X121" t="s">
        <v>2327</v>
      </c>
      <c r="Y121" t="s">
        <v>2322</v>
      </c>
      <c r="Z121" t="s">
        <v>2308</v>
      </c>
      <c r="AA121" t="s">
        <v>2307</v>
      </c>
      <c r="AB121" t="s">
        <v>2306</v>
      </c>
      <c r="AC121" t="s">
        <v>2685</v>
      </c>
    </row>
    <row r="122" spans="1:29" x14ac:dyDescent="0.25">
      <c r="A122">
        <v>117</v>
      </c>
      <c r="B122" t="s">
        <v>29</v>
      </c>
      <c r="C122">
        <v>2013002238</v>
      </c>
      <c r="D122" t="s">
        <v>1884</v>
      </c>
      <c r="E122">
        <v>5</v>
      </c>
      <c r="F122" t="s">
        <v>352</v>
      </c>
      <c r="G122" t="s">
        <v>14</v>
      </c>
      <c r="H122">
        <v>1</v>
      </c>
      <c r="I122">
        <v>1</v>
      </c>
      <c r="J122" t="s">
        <v>2315</v>
      </c>
      <c r="K122">
        <v>301</v>
      </c>
      <c r="L122" t="s">
        <v>2314</v>
      </c>
      <c r="M122" t="s">
        <v>2500</v>
      </c>
      <c r="N122" s="33">
        <v>92702067000196</v>
      </c>
      <c r="O122">
        <v>31849</v>
      </c>
      <c r="P122" t="s">
        <v>2504</v>
      </c>
      <c r="Q122" t="s">
        <v>2504</v>
      </c>
      <c r="R122" t="s">
        <v>2503</v>
      </c>
      <c r="S122">
        <v>3</v>
      </c>
      <c r="T122" t="s">
        <v>2283</v>
      </c>
      <c r="U122" t="s">
        <v>2310</v>
      </c>
      <c r="V122">
        <v>6422100</v>
      </c>
      <c r="W122" t="s">
        <v>2327</v>
      </c>
      <c r="X122" t="s">
        <v>2327</v>
      </c>
      <c r="Y122" t="s">
        <v>2322</v>
      </c>
      <c r="Z122" t="s">
        <v>2308</v>
      </c>
      <c r="AA122" t="s">
        <v>2307</v>
      </c>
      <c r="AB122" t="s">
        <v>2306</v>
      </c>
      <c r="AC122" t="s">
        <v>2685</v>
      </c>
    </row>
    <row r="123" spans="1:29" x14ac:dyDescent="0.25">
      <c r="A123">
        <v>117</v>
      </c>
      <c r="B123" t="s">
        <v>29</v>
      </c>
      <c r="C123">
        <v>2018002147</v>
      </c>
      <c r="D123" t="s">
        <v>2044</v>
      </c>
      <c r="E123">
        <v>5</v>
      </c>
      <c r="F123" t="s">
        <v>352</v>
      </c>
      <c r="G123" t="s">
        <v>14</v>
      </c>
      <c r="H123">
        <v>1</v>
      </c>
      <c r="I123">
        <v>1</v>
      </c>
      <c r="J123" t="s">
        <v>2315</v>
      </c>
      <c r="K123">
        <v>301</v>
      </c>
      <c r="L123" t="s">
        <v>2314</v>
      </c>
      <c r="M123" t="s">
        <v>2500</v>
      </c>
      <c r="N123" s="33">
        <v>92702067000196</v>
      </c>
      <c r="O123">
        <v>38725</v>
      </c>
      <c r="P123" t="s">
        <v>2502</v>
      </c>
      <c r="Q123" t="s">
        <v>2502</v>
      </c>
      <c r="R123" t="s">
        <v>2502</v>
      </c>
      <c r="S123">
        <v>3</v>
      </c>
      <c r="T123" t="s">
        <v>2283</v>
      </c>
      <c r="U123" t="s">
        <v>2310</v>
      </c>
      <c r="V123">
        <v>6422100</v>
      </c>
      <c r="W123" t="s">
        <v>2327</v>
      </c>
      <c r="X123" t="s">
        <v>2327</v>
      </c>
      <c r="Y123" t="s">
        <v>2322</v>
      </c>
      <c r="Z123" t="s">
        <v>2308</v>
      </c>
      <c r="AA123" t="s">
        <v>2307</v>
      </c>
      <c r="AB123" t="s">
        <v>2306</v>
      </c>
      <c r="AC123" t="s">
        <v>2685</v>
      </c>
    </row>
    <row r="124" spans="1:29" x14ac:dyDescent="0.25">
      <c r="A124">
        <v>117</v>
      </c>
      <c r="B124" t="s">
        <v>29</v>
      </c>
      <c r="C124">
        <v>2023000238</v>
      </c>
      <c r="D124" t="s">
        <v>2501</v>
      </c>
      <c r="E124">
        <v>3</v>
      </c>
      <c r="F124" t="s">
        <v>297</v>
      </c>
      <c r="G124" t="s">
        <v>14</v>
      </c>
      <c r="H124">
        <v>1</v>
      </c>
      <c r="I124">
        <v>1</v>
      </c>
      <c r="J124" t="s">
        <v>2315</v>
      </c>
      <c r="K124">
        <v>301</v>
      </c>
      <c r="L124" t="s">
        <v>2314</v>
      </c>
      <c r="M124" t="s">
        <v>2500</v>
      </c>
      <c r="N124" s="33">
        <v>92702067000196</v>
      </c>
      <c r="O124">
        <v>51651</v>
      </c>
      <c r="P124" t="s">
        <v>2499</v>
      </c>
      <c r="Q124" t="s">
        <v>2499</v>
      </c>
      <c r="R124" t="s">
        <v>2498</v>
      </c>
      <c r="S124">
        <v>3</v>
      </c>
      <c r="T124" t="s">
        <v>2283</v>
      </c>
      <c r="U124" t="s">
        <v>2310</v>
      </c>
      <c r="V124">
        <v>6422100</v>
      </c>
      <c r="W124" t="s">
        <v>2327</v>
      </c>
      <c r="X124" t="s">
        <v>2327</v>
      </c>
      <c r="Y124" t="s">
        <v>2322</v>
      </c>
      <c r="Z124" t="s">
        <v>2308</v>
      </c>
      <c r="AA124" t="s">
        <v>2307</v>
      </c>
      <c r="AB124" t="s">
        <v>2306</v>
      </c>
      <c r="AC124" t="s">
        <v>2685</v>
      </c>
    </row>
    <row r="125" spans="1:29" x14ac:dyDescent="0.25">
      <c r="A125">
        <v>121</v>
      </c>
      <c r="B125" t="s">
        <v>30</v>
      </c>
      <c r="C125">
        <v>1986000265</v>
      </c>
      <c r="D125" t="s">
        <v>406</v>
      </c>
      <c r="E125">
        <v>1</v>
      </c>
      <c r="F125" t="s">
        <v>286</v>
      </c>
      <c r="G125" t="s">
        <v>8</v>
      </c>
      <c r="H125">
        <v>2</v>
      </c>
      <c r="I125">
        <v>1</v>
      </c>
      <c r="J125" t="s">
        <v>2315</v>
      </c>
      <c r="K125">
        <v>304</v>
      </c>
      <c r="L125" t="s">
        <v>2314</v>
      </c>
      <c r="M125" t="s">
        <v>2496</v>
      </c>
      <c r="N125" s="33">
        <v>33870163000184</v>
      </c>
      <c r="O125">
        <v>67</v>
      </c>
      <c r="P125" t="s">
        <v>2495</v>
      </c>
      <c r="Q125" t="s">
        <v>2497</v>
      </c>
      <c r="R125" t="s">
        <v>2497</v>
      </c>
      <c r="S125">
        <v>1</v>
      </c>
      <c r="T125" t="s">
        <v>2279</v>
      </c>
      <c r="U125" t="s">
        <v>2385</v>
      </c>
      <c r="V125">
        <v>6422100</v>
      </c>
      <c r="W125" t="s">
        <v>2327</v>
      </c>
      <c r="X125" t="s">
        <v>2327</v>
      </c>
      <c r="Y125" t="s">
        <v>2322</v>
      </c>
      <c r="Z125" t="s">
        <v>2308</v>
      </c>
      <c r="AA125" t="s">
        <v>2307</v>
      </c>
      <c r="AB125" t="s">
        <v>2306</v>
      </c>
      <c r="AC125" t="s">
        <v>2685</v>
      </c>
    </row>
    <row r="126" spans="1:29" x14ac:dyDescent="0.25">
      <c r="A126">
        <v>121</v>
      </c>
      <c r="B126" t="s">
        <v>30</v>
      </c>
      <c r="C126">
        <v>1998003711</v>
      </c>
      <c r="D126" t="s">
        <v>971</v>
      </c>
      <c r="E126">
        <v>3</v>
      </c>
      <c r="F126" t="s">
        <v>297</v>
      </c>
      <c r="G126" t="s">
        <v>8</v>
      </c>
      <c r="H126">
        <v>2</v>
      </c>
      <c r="I126">
        <v>1</v>
      </c>
      <c r="J126" t="s">
        <v>2315</v>
      </c>
      <c r="K126">
        <v>304</v>
      </c>
      <c r="L126" t="s">
        <v>2314</v>
      </c>
      <c r="M126" t="s">
        <v>2496</v>
      </c>
      <c r="N126" s="33">
        <v>33870163000184</v>
      </c>
      <c r="O126">
        <v>68</v>
      </c>
      <c r="P126" t="s">
        <v>2495</v>
      </c>
      <c r="Q126" t="s">
        <v>2494</v>
      </c>
      <c r="R126" t="s">
        <v>2494</v>
      </c>
      <c r="S126">
        <v>1</v>
      </c>
      <c r="T126" t="s">
        <v>2279</v>
      </c>
      <c r="U126" t="s">
        <v>2385</v>
      </c>
      <c r="V126">
        <v>6422100</v>
      </c>
      <c r="W126" t="s">
        <v>2327</v>
      </c>
      <c r="X126" t="s">
        <v>2327</v>
      </c>
      <c r="Y126" t="s">
        <v>2322</v>
      </c>
      <c r="Z126" t="s">
        <v>2308</v>
      </c>
      <c r="AA126" t="s">
        <v>2307</v>
      </c>
      <c r="AB126" t="s">
        <v>2306</v>
      </c>
      <c r="AC126" t="s">
        <v>2685</v>
      </c>
    </row>
    <row r="127" spans="1:29" x14ac:dyDescent="0.25">
      <c r="A127">
        <v>165</v>
      </c>
      <c r="B127" t="s">
        <v>40</v>
      </c>
      <c r="C127">
        <v>1979001911</v>
      </c>
      <c r="D127" t="s">
        <v>15</v>
      </c>
      <c r="E127">
        <v>1</v>
      </c>
      <c r="F127" t="s">
        <v>286</v>
      </c>
      <c r="G127" t="s">
        <v>8</v>
      </c>
      <c r="H127">
        <v>2</v>
      </c>
      <c r="I127">
        <v>1</v>
      </c>
      <c r="J127" t="s">
        <v>2315</v>
      </c>
      <c r="K127">
        <v>302</v>
      </c>
      <c r="L127" t="s">
        <v>2314</v>
      </c>
      <c r="M127" t="s">
        <v>2396</v>
      </c>
      <c r="N127" s="33">
        <v>60746948000112</v>
      </c>
      <c r="O127">
        <v>32291</v>
      </c>
      <c r="P127" t="s">
        <v>2493</v>
      </c>
      <c r="Q127" t="s">
        <v>2493</v>
      </c>
      <c r="R127" t="s">
        <v>2493</v>
      </c>
      <c r="S127">
        <v>1</v>
      </c>
      <c r="T127" t="s">
        <v>2279</v>
      </c>
      <c r="U127" t="s">
        <v>2310</v>
      </c>
      <c r="V127">
        <v>6422100</v>
      </c>
      <c r="W127" t="s">
        <v>2327</v>
      </c>
      <c r="X127" t="s">
        <v>2327</v>
      </c>
      <c r="Y127" t="s">
        <v>2322</v>
      </c>
      <c r="Z127" t="s">
        <v>2308</v>
      </c>
      <c r="AA127" t="s">
        <v>2307</v>
      </c>
      <c r="AB127" t="s">
        <v>2306</v>
      </c>
      <c r="AC127" t="s">
        <v>2685</v>
      </c>
    </row>
    <row r="128" spans="1:29" x14ac:dyDescent="0.25">
      <c r="A128">
        <v>182</v>
      </c>
      <c r="B128" t="s">
        <v>43</v>
      </c>
      <c r="C128">
        <v>1967000174</v>
      </c>
      <c r="D128" t="s">
        <v>288</v>
      </c>
      <c r="E128">
        <v>1</v>
      </c>
      <c r="F128" t="s">
        <v>286</v>
      </c>
      <c r="G128" t="s">
        <v>14</v>
      </c>
      <c r="H128">
        <v>1</v>
      </c>
      <c r="I128">
        <v>1</v>
      </c>
      <c r="J128" t="s">
        <v>2315</v>
      </c>
      <c r="K128">
        <v>302</v>
      </c>
      <c r="L128" t="s">
        <v>2314</v>
      </c>
      <c r="M128" t="s">
        <v>2491</v>
      </c>
      <c r="N128" s="33">
        <v>7237373000120</v>
      </c>
      <c r="O128">
        <v>77</v>
      </c>
      <c r="P128" t="s">
        <v>2492</v>
      </c>
      <c r="Q128" t="s">
        <v>2492</v>
      </c>
      <c r="R128" t="s">
        <v>2492</v>
      </c>
      <c r="S128">
        <v>2</v>
      </c>
      <c r="T128" t="s">
        <v>2281</v>
      </c>
      <c r="U128" t="s">
        <v>2310</v>
      </c>
      <c r="V128">
        <v>6422100</v>
      </c>
      <c r="W128" t="s">
        <v>2327</v>
      </c>
      <c r="X128" t="s">
        <v>2327</v>
      </c>
      <c r="Y128" t="s">
        <v>2322</v>
      </c>
      <c r="Z128" t="s">
        <v>2308</v>
      </c>
      <c r="AA128" t="s">
        <v>2307</v>
      </c>
      <c r="AB128" t="s">
        <v>2306</v>
      </c>
      <c r="AC128" t="s">
        <v>2685</v>
      </c>
    </row>
    <row r="129" spans="1:29" x14ac:dyDescent="0.25">
      <c r="A129">
        <v>182</v>
      </c>
      <c r="B129" t="s">
        <v>43</v>
      </c>
      <c r="C129">
        <v>2010001419</v>
      </c>
      <c r="D129" t="s">
        <v>1715</v>
      </c>
      <c r="E129">
        <v>5</v>
      </c>
      <c r="F129" t="s">
        <v>352</v>
      </c>
      <c r="G129" t="s">
        <v>14</v>
      </c>
      <c r="H129">
        <v>1</v>
      </c>
      <c r="I129">
        <v>1</v>
      </c>
      <c r="J129" t="s">
        <v>2315</v>
      </c>
      <c r="K129">
        <v>301</v>
      </c>
      <c r="L129" t="s">
        <v>2314</v>
      </c>
      <c r="M129" t="s">
        <v>2491</v>
      </c>
      <c r="N129" s="33">
        <v>7237373000120</v>
      </c>
      <c r="O129">
        <v>23546</v>
      </c>
      <c r="P129" t="s">
        <v>2490</v>
      </c>
      <c r="Q129" t="s">
        <v>2490</v>
      </c>
      <c r="R129" t="s">
        <v>2489</v>
      </c>
      <c r="S129">
        <v>2</v>
      </c>
      <c r="T129" t="s">
        <v>2281</v>
      </c>
      <c r="U129" t="s">
        <v>2310</v>
      </c>
      <c r="V129">
        <v>6422100</v>
      </c>
      <c r="W129" t="s">
        <v>2327</v>
      </c>
      <c r="X129" t="s">
        <v>2327</v>
      </c>
      <c r="Y129" t="s">
        <v>2322</v>
      </c>
      <c r="Z129" t="s">
        <v>2308</v>
      </c>
      <c r="AA129" t="s">
        <v>2307</v>
      </c>
      <c r="AB129" t="s">
        <v>2306</v>
      </c>
      <c r="AC129" t="s">
        <v>2685</v>
      </c>
    </row>
    <row r="130" spans="1:29" x14ac:dyDescent="0.25">
      <c r="A130">
        <v>196</v>
      </c>
      <c r="B130" t="s">
        <v>46</v>
      </c>
      <c r="C130">
        <v>1984000438</v>
      </c>
      <c r="D130" t="s">
        <v>306</v>
      </c>
      <c r="E130">
        <v>1</v>
      </c>
      <c r="F130" t="s">
        <v>286</v>
      </c>
      <c r="G130" t="s">
        <v>8</v>
      </c>
      <c r="H130">
        <v>2</v>
      </c>
      <c r="I130">
        <v>1</v>
      </c>
      <c r="J130" t="s">
        <v>2315</v>
      </c>
      <c r="K130">
        <v>302</v>
      </c>
      <c r="L130" t="s">
        <v>2314</v>
      </c>
      <c r="M130" t="s">
        <v>2396</v>
      </c>
      <c r="N130" s="33">
        <v>60746948000112</v>
      </c>
      <c r="O130">
        <v>33183</v>
      </c>
      <c r="P130" t="s">
        <v>2488</v>
      </c>
      <c r="Q130" t="s">
        <v>2488</v>
      </c>
      <c r="R130" t="s">
        <v>2488</v>
      </c>
      <c r="S130">
        <v>1</v>
      </c>
      <c r="T130" t="s">
        <v>2279</v>
      </c>
      <c r="U130" t="s">
        <v>2310</v>
      </c>
      <c r="V130">
        <v>6422100</v>
      </c>
      <c r="W130" t="s">
        <v>2327</v>
      </c>
      <c r="X130" t="s">
        <v>2327</v>
      </c>
      <c r="Y130" t="s">
        <v>2322</v>
      </c>
      <c r="Z130" t="s">
        <v>2308</v>
      </c>
      <c r="AA130" t="s">
        <v>2307</v>
      </c>
      <c r="AB130" t="s">
        <v>2306</v>
      </c>
      <c r="AC130" t="s">
        <v>2685</v>
      </c>
    </row>
    <row r="131" spans="1:29" x14ac:dyDescent="0.25">
      <c r="A131">
        <v>196</v>
      </c>
      <c r="B131" t="s">
        <v>46</v>
      </c>
      <c r="C131">
        <v>1999004183</v>
      </c>
      <c r="D131" t="s">
        <v>1078</v>
      </c>
      <c r="E131">
        <v>5</v>
      </c>
      <c r="F131" t="s">
        <v>352</v>
      </c>
      <c r="G131" t="s">
        <v>8</v>
      </c>
      <c r="H131">
        <v>2</v>
      </c>
      <c r="I131">
        <v>1</v>
      </c>
      <c r="J131" t="s">
        <v>2315</v>
      </c>
      <c r="K131">
        <v>301</v>
      </c>
      <c r="L131" t="s">
        <v>2314</v>
      </c>
      <c r="M131" t="s">
        <v>2396</v>
      </c>
      <c r="N131" s="33">
        <v>60746948000112</v>
      </c>
      <c r="O131">
        <v>33184</v>
      </c>
      <c r="P131" t="s">
        <v>2487</v>
      </c>
      <c r="Q131" t="s">
        <v>2487</v>
      </c>
      <c r="R131" t="s">
        <v>2487</v>
      </c>
      <c r="S131">
        <v>1</v>
      </c>
      <c r="T131" t="s">
        <v>2279</v>
      </c>
      <c r="U131" t="s">
        <v>2310</v>
      </c>
      <c r="V131">
        <v>6422100</v>
      </c>
      <c r="W131" t="s">
        <v>2327</v>
      </c>
      <c r="X131" t="s">
        <v>2327</v>
      </c>
      <c r="Y131" t="s">
        <v>2322</v>
      </c>
      <c r="Z131" t="s">
        <v>2308</v>
      </c>
      <c r="AA131" t="s">
        <v>2307</v>
      </c>
      <c r="AB131" t="s">
        <v>2306</v>
      </c>
      <c r="AC131" t="s">
        <v>2685</v>
      </c>
    </row>
    <row r="132" spans="1:29" x14ac:dyDescent="0.25">
      <c r="A132">
        <v>206</v>
      </c>
      <c r="B132" t="s">
        <v>48</v>
      </c>
      <c r="C132">
        <v>1988000874</v>
      </c>
      <c r="D132" t="s">
        <v>564</v>
      </c>
      <c r="E132">
        <v>5</v>
      </c>
      <c r="F132" t="s">
        <v>352</v>
      </c>
      <c r="G132" t="s">
        <v>8</v>
      </c>
      <c r="H132">
        <v>2</v>
      </c>
      <c r="I132">
        <v>1</v>
      </c>
      <c r="J132" t="s">
        <v>2315</v>
      </c>
      <c r="K132">
        <v>302</v>
      </c>
      <c r="L132" t="s">
        <v>2314</v>
      </c>
      <c r="M132" t="s">
        <v>2484</v>
      </c>
      <c r="N132" s="33">
        <v>3609817000150</v>
      </c>
      <c r="O132">
        <v>80</v>
      </c>
      <c r="P132" t="s">
        <v>2486</v>
      </c>
      <c r="Q132" t="s">
        <v>2485</v>
      </c>
      <c r="R132" t="s">
        <v>2485</v>
      </c>
      <c r="S132">
        <v>1</v>
      </c>
      <c r="T132" t="s">
        <v>2279</v>
      </c>
      <c r="U132" t="s">
        <v>2310</v>
      </c>
      <c r="V132">
        <v>6422100</v>
      </c>
      <c r="W132" t="s">
        <v>2327</v>
      </c>
      <c r="X132" t="s">
        <v>2327</v>
      </c>
      <c r="Y132" t="s">
        <v>2322</v>
      </c>
      <c r="Z132" t="s">
        <v>2308</v>
      </c>
      <c r="AA132" t="s">
        <v>2307</v>
      </c>
      <c r="AB132" t="s">
        <v>2306</v>
      </c>
      <c r="AC132" t="s">
        <v>2685</v>
      </c>
    </row>
    <row r="133" spans="1:29" x14ac:dyDescent="0.25">
      <c r="A133">
        <v>206</v>
      </c>
      <c r="B133" t="s">
        <v>48</v>
      </c>
      <c r="C133">
        <v>2010005538</v>
      </c>
      <c r="D133" t="s">
        <v>1773</v>
      </c>
      <c r="E133">
        <v>3</v>
      </c>
      <c r="F133" t="s">
        <v>297</v>
      </c>
      <c r="G133" t="s">
        <v>8</v>
      </c>
      <c r="H133">
        <v>2</v>
      </c>
      <c r="I133">
        <v>1</v>
      </c>
      <c r="J133" t="s">
        <v>2315</v>
      </c>
      <c r="K133">
        <v>301</v>
      </c>
      <c r="L133" t="s">
        <v>2314</v>
      </c>
      <c r="M133" t="s">
        <v>2484</v>
      </c>
      <c r="N133" s="33">
        <v>3609817000150</v>
      </c>
      <c r="O133">
        <v>23746</v>
      </c>
      <c r="P133" t="s">
        <v>2483</v>
      </c>
      <c r="Q133" t="s">
        <v>2483</v>
      </c>
      <c r="R133" t="s">
        <v>2482</v>
      </c>
      <c r="S133">
        <v>1</v>
      </c>
      <c r="T133" t="s">
        <v>2279</v>
      </c>
      <c r="U133" t="s">
        <v>2310</v>
      </c>
      <c r="V133">
        <v>6422100</v>
      </c>
      <c r="W133" t="s">
        <v>2327</v>
      </c>
      <c r="X133" t="s">
        <v>2327</v>
      </c>
      <c r="Y133" t="s">
        <v>2322</v>
      </c>
      <c r="Z133" t="s">
        <v>2308</v>
      </c>
      <c r="AA133" t="s">
        <v>2307</v>
      </c>
      <c r="AB133" t="s">
        <v>2306</v>
      </c>
      <c r="AC133" t="s">
        <v>2685</v>
      </c>
    </row>
    <row r="134" spans="1:29" x14ac:dyDescent="0.25">
      <c r="A134">
        <v>223</v>
      </c>
      <c r="B134" t="s">
        <v>55</v>
      </c>
      <c r="C134">
        <v>1980000492</v>
      </c>
      <c r="D134" t="s">
        <v>341</v>
      </c>
      <c r="E134">
        <v>1</v>
      </c>
      <c r="F134" t="s">
        <v>286</v>
      </c>
      <c r="G134" t="s">
        <v>14</v>
      </c>
      <c r="H134">
        <v>1</v>
      </c>
      <c r="I134">
        <v>1</v>
      </c>
      <c r="J134" t="s">
        <v>2315</v>
      </c>
      <c r="K134">
        <v>302</v>
      </c>
      <c r="L134" t="s">
        <v>2314</v>
      </c>
      <c r="M134" t="s">
        <v>2313</v>
      </c>
      <c r="N134" s="33">
        <v>38166000105</v>
      </c>
      <c r="O134">
        <v>85</v>
      </c>
      <c r="P134" t="s">
        <v>2481</v>
      </c>
      <c r="Q134" t="s">
        <v>2481</v>
      </c>
      <c r="R134" t="s">
        <v>2481</v>
      </c>
      <c r="S134">
        <v>2</v>
      </c>
      <c r="T134" t="s">
        <v>2281</v>
      </c>
      <c r="U134" t="s">
        <v>2310</v>
      </c>
      <c r="V134">
        <v>6410700</v>
      </c>
      <c r="W134" t="s">
        <v>2309</v>
      </c>
      <c r="X134" t="s">
        <v>2309</v>
      </c>
      <c r="Y134" t="s">
        <v>2309</v>
      </c>
      <c r="Z134" t="s">
        <v>2308</v>
      </c>
      <c r="AA134" t="s">
        <v>2307</v>
      </c>
      <c r="AB134" t="s">
        <v>2306</v>
      </c>
      <c r="AC134" t="s">
        <v>2685</v>
      </c>
    </row>
    <row r="135" spans="1:29" x14ac:dyDescent="0.25">
      <c r="A135">
        <v>223</v>
      </c>
      <c r="B135" t="s">
        <v>55</v>
      </c>
      <c r="C135">
        <v>2002004838</v>
      </c>
      <c r="D135" t="s">
        <v>886</v>
      </c>
      <c r="E135">
        <v>3</v>
      </c>
      <c r="F135" t="s">
        <v>297</v>
      </c>
      <c r="G135" t="s">
        <v>8</v>
      </c>
      <c r="H135">
        <v>2</v>
      </c>
      <c r="I135">
        <v>1</v>
      </c>
      <c r="J135" t="s">
        <v>2315</v>
      </c>
      <c r="K135">
        <v>301</v>
      </c>
      <c r="L135" t="s">
        <v>2314</v>
      </c>
      <c r="M135" t="s">
        <v>2313</v>
      </c>
      <c r="N135" s="33">
        <v>38166000105</v>
      </c>
      <c r="O135">
        <v>31629</v>
      </c>
      <c r="P135" t="s">
        <v>2480</v>
      </c>
      <c r="Q135" t="s">
        <v>2480</v>
      </c>
      <c r="R135" t="s">
        <v>2479</v>
      </c>
      <c r="S135">
        <v>2</v>
      </c>
      <c r="T135" t="s">
        <v>2281</v>
      </c>
      <c r="U135" t="s">
        <v>2310</v>
      </c>
      <c r="V135">
        <v>6410700</v>
      </c>
      <c r="W135" t="s">
        <v>2309</v>
      </c>
      <c r="X135" t="s">
        <v>2309</v>
      </c>
      <c r="Y135" t="s">
        <v>2309</v>
      </c>
      <c r="Z135" t="s">
        <v>2308</v>
      </c>
      <c r="AA135" t="s">
        <v>2307</v>
      </c>
      <c r="AB135" t="s">
        <v>2306</v>
      </c>
      <c r="AC135" t="s">
        <v>2685</v>
      </c>
    </row>
    <row r="136" spans="1:29" x14ac:dyDescent="0.25">
      <c r="A136">
        <v>309</v>
      </c>
      <c r="B136" t="s">
        <v>71</v>
      </c>
      <c r="C136">
        <v>1979003629</v>
      </c>
      <c r="D136" t="s">
        <v>371</v>
      </c>
      <c r="E136">
        <v>1</v>
      </c>
      <c r="F136" t="s">
        <v>286</v>
      </c>
      <c r="G136" t="s">
        <v>14</v>
      </c>
      <c r="H136">
        <v>1</v>
      </c>
      <c r="I136">
        <v>1</v>
      </c>
      <c r="J136" t="s">
        <v>2315</v>
      </c>
      <c r="K136">
        <v>302</v>
      </c>
      <c r="L136" t="s">
        <v>2314</v>
      </c>
      <c r="M136" t="s">
        <v>2477</v>
      </c>
      <c r="N136" s="33">
        <v>38486817000194</v>
      </c>
      <c r="O136">
        <v>99</v>
      </c>
      <c r="P136" t="s">
        <v>2478</v>
      </c>
      <c r="Q136" t="s">
        <v>2478</v>
      </c>
      <c r="R136" t="s">
        <v>2478</v>
      </c>
      <c r="S136">
        <v>3</v>
      </c>
      <c r="T136" t="s">
        <v>2283</v>
      </c>
      <c r="U136" t="s">
        <v>2310</v>
      </c>
      <c r="V136">
        <v>6433600</v>
      </c>
      <c r="W136" t="s">
        <v>2388</v>
      </c>
      <c r="X136" t="s">
        <v>2388</v>
      </c>
      <c r="Y136" t="s">
        <v>2316</v>
      </c>
      <c r="Z136" t="s">
        <v>2308</v>
      </c>
      <c r="AA136" t="s">
        <v>2307</v>
      </c>
      <c r="AB136" t="s">
        <v>2306</v>
      </c>
      <c r="AC136" t="s">
        <v>2685</v>
      </c>
    </row>
    <row r="137" spans="1:29" x14ac:dyDescent="0.25">
      <c r="A137">
        <v>309</v>
      </c>
      <c r="B137" t="s">
        <v>71</v>
      </c>
      <c r="C137">
        <v>2011000165</v>
      </c>
      <c r="D137" t="s">
        <v>1781</v>
      </c>
      <c r="E137">
        <v>5</v>
      </c>
      <c r="F137" t="s">
        <v>352</v>
      </c>
      <c r="G137" t="s">
        <v>14</v>
      </c>
      <c r="H137">
        <v>1</v>
      </c>
      <c r="I137">
        <v>1</v>
      </c>
      <c r="J137" t="s">
        <v>2315</v>
      </c>
      <c r="K137">
        <v>301</v>
      </c>
      <c r="L137" t="s">
        <v>2314</v>
      </c>
      <c r="M137" t="s">
        <v>2477</v>
      </c>
      <c r="N137" s="33">
        <v>38486817000194</v>
      </c>
      <c r="O137">
        <v>23885</v>
      </c>
      <c r="P137" t="s">
        <v>2476</v>
      </c>
      <c r="Q137" t="s">
        <v>2476</v>
      </c>
      <c r="R137" t="s">
        <v>2475</v>
      </c>
      <c r="S137">
        <v>3</v>
      </c>
      <c r="T137" t="s">
        <v>2283</v>
      </c>
      <c r="U137" t="s">
        <v>2310</v>
      </c>
      <c r="V137">
        <v>6433600</v>
      </c>
      <c r="W137" t="s">
        <v>2388</v>
      </c>
      <c r="X137" t="s">
        <v>2388</v>
      </c>
      <c r="Y137" t="s">
        <v>2316</v>
      </c>
      <c r="Z137" t="s">
        <v>2308</v>
      </c>
      <c r="AA137" t="s">
        <v>2307</v>
      </c>
      <c r="AB137" t="s">
        <v>2306</v>
      </c>
      <c r="AC137" t="s">
        <v>2685</v>
      </c>
    </row>
    <row r="138" spans="1:29" x14ac:dyDescent="0.25">
      <c r="A138">
        <v>312</v>
      </c>
      <c r="B138" t="s">
        <v>73</v>
      </c>
      <c r="C138">
        <v>1978000138</v>
      </c>
      <c r="D138" t="s">
        <v>313</v>
      </c>
      <c r="E138">
        <v>1</v>
      </c>
      <c r="F138" t="s">
        <v>286</v>
      </c>
      <c r="G138" t="s">
        <v>14</v>
      </c>
      <c r="H138">
        <v>1</v>
      </c>
      <c r="I138">
        <v>1</v>
      </c>
      <c r="J138" t="s">
        <v>2315</v>
      </c>
      <c r="K138">
        <v>302</v>
      </c>
      <c r="L138" t="s">
        <v>2314</v>
      </c>
      <c r="M138" t="s">
        <v>2472</v>
      </c>
      <c r="N138" s="33">
        <v>43073394000110</v>
      </c>
      <c r="O138">
        <v>101</v>
      </c>
      <c r="P138" t="s">
        <v>2473</v>
      </c>
      <c r="Q138" t="s">
        <v>2473</v>
      </c>
      <c r="R138" t="s">
        <v>2473</v>
      </c>
      <c r="S138">
        <v>2</v>
      </c>
      <c r="T138" t="s">
        <v>2281</v>
      </c>
      <c r="U138" t="s">
        <v>2385</v>
      </c>
      <c r="V138">
        <v>6422100</v>
      </c>
      <c r="W138" t="s">
        <v>2327</v>
      </c>
      <c r="X138" t="s">
        <v>2327</v>
      </c>
      <c r="Y138" t="s">
        <v>2322</v>
      </c>
      <c r="Z138" t="s">
        <v>2308</v>
      </c>
      <c r="AA138" t="s">
        <v>2307</v>
      </c>
      <c r="AB138" t="s">
        <v>2306</v>
      </c>
      <c r="AC138" t="s">
        <v>2685</v>
      </c>
    </row>
    <row r="139" spans="1:29" x14ac:dyDescent="0.25">
      <c r="A139">
        <v>312</v>
      </c>
      <c r="B139" t="s">
        <v>73</v>
      </c>
      <c r="C139">
        <v>1978000138</v>
      </c>
      <c r="D139" t="s">
        <v>313</v>
      </c>
      <c r="E139">
        <v>1</v>
      </c>
      <c r="F139" t="s">
        <v>286</v>
      </c>
      <c r="G139" t="s">
        <v>14</v>
      </c>
      <c r="H139">
        <v>1</v>
      </c>
      <c r="I139">
        <v>1</v>
      </c>
      <c r="J139" t="s">
        <v>2315</v>
      </c>
      <c r="K139">
        <v>302</v>
      </c>
      <c r="L139" t="s">
        <v>2314</v>
      </c>
      <c r="M139" t="s">
        <v>2384</v>
      </c>
      <c r="N139" s="33">
        <v>191</v>
      </c>
      <c r="O139">
        <v>50671</v>
      </c>
      <c r="P139" t="s">
        <v>2474</v>
      </c>
      <c r="Q139" t="s">
        <v>2474</v>
      </c>
      <c r="R139" t="s">
        <v>2474</v>
      </c>
      <c r="S139">
        <v>1</v>
      </c>
      <c r="T139" t="s">
        <v>2279</v>
      </c>
      <c r="U139" t="s">
        <v>2310</v>
      </c>
      <c r="V139">
        <v>6422100</v>
      </c>
      <c r="W139" t="s">
        <v>2327</v>
      </c>
      <c r="X139" t="s">
        <v>2327</v>
      </c>
      <c r="Y139" t="s">
        <v>2322</v>
      </c>
      <c r="Z139" t="s">
        <v>2308</v>
      </c>
      <c r="AA139" t="s">
        <v>2307</v>
      </c>
      <c r="AB139" t="s">
        <v>2306</v>
      </c>
      <c r="AC139" t="s">
        <v>2685</v>
      </c>
    </row>
    <row r="140" spans="1:29" x14ac:dyDescent="0.25">
      <c r="A140">
        <v>312</v>
      </c>
      <c r="B140" t="s">
        <v>73</v>
      </c>
      <c r="C140">
        <v>1978000219</v>
      </c>
      <c r="D140" t="s">
        <v>315</v>
      </c>
      <c r="E140">
        <v>1</v>
      </c>
      <c r="F140" t="s">
        <v>286</v>
      </c>
      <c r="G140" t="s">
        <v>14</v>
      </c>
      <c r="H140">
        <v>1</v>
      </c>
      <c r="I140">
        <v>1</v>
      </c>
      <c r="J140" t="s">
        <v>2315</v>
      </c>
      <c r="K140">
        <v>302</v>
      </c>
      <c r="L140" t="s">
        <v>2314</v>
      </c>
      <c r="M140" t="s">
        <v>2472</v>
      </c>
      <c r="N140" s="33">
        <v>43073394000110</v>
      </c>
      <c r="O140">
        <v>102</v>
      </c>
      <c r="P140" t="s">
        <v>2473</v>
      </c>
      <c r="Q140" t="s">
        <v>2473</v>
      </c>
      <c r="R140" t="s">
        <v>2473</v>
      </c>
      <c r="S140">
        <v>2</v>
      </c>
      <c r="T140" t="s">
        <v>2281</v>
      </c>
      <c r="U140" t="s">
        <v>2385</v>
      </c>
      <c r="V140">
        <v>6422100</v>
      </c>
      <c r="W140" t="s">
        <v>2327</v>
      </c>
      <c r="X140" t="s">
        <v>2327</v>
      </c>
      <c r="Y140" t="s">
        <v>2322</v>
      </c>
      <c r="Z140" t="s">
        <v>2308</v>
      </c>
      <c r="AA140" t="s">
        <v>2307</v>
      </c>
      <c r="AB140" t="s">
        <v>2306</v>
      </c>
      <c r="AC140" t="s">
        <v>2685</v>
      </c>
    </row>
    <row r="141" spans="1:29" x14ac:dyDescent="0.25">
      <c r="A141">
        <v>312</v>
      </c>
      <c r="B141" t="s">
        <v>73</v>
      </c>
      <c r="C141">
        <v>1978000383</v>
      </c>
      <c r="D141" t="s">
        <v>317</v>
      </c>
      <c r="E141">
        <v>1</v>
      </c>
      <c r="F141" t="s">
        <v>286</v>
      </c>
      <c r="G141" t="s">
        <v>14</v>
      </c>
      <c r="H141">
        <v>1</v>
      </c>
      <c r="I141">
        <v>1</v>
      </c>
      <c r="J141" t="s">
        <v>2315</v>
      </c>
      <c r="K141">
        <v>302</v>
      </c>
      <c r="L141" t="s">
        <v>2314</v>
      </c>
      <c r="M141" t="s">
        <v>2472</v>
      </c>
      <c r="N141" s="33">
        <v>43073394000110</v>
      </c>
      <c r="O141">
        <v>100</v>
      </c>
      <c r="P141" t="s">
        <v>2473</v>
      </c>
      <c r="Q141" t="s">
        <v>2473</v>
      </c>
      <c r="R141" t="s">
        <v>2473</v>
      </c>
      <c r="S141">
        <v>2</v>
      </c>
      <c r="T141" t="s">
        <v>2281</v>
      </c>
      <c r="U141" t="s">
        <v>2385</v>
      </c>
      <c r="V141">
        <v>6422100</v>
      </c>
      <c r="W141" t="s">
        <v>2327</v>
      </c>
      <c r="X141" t="s">
        <v>2327</v>
      </c>
      <c r="Y141" t="s">
        <v>2322</v>
      </c>
      <c r="Z141" t="s">
        <v>2308</v>
      </c>
      <c r="AA141" t="s">
        <v>2307</v>
      </c>
      <c r="AB141" t="s">
        <v>2306</v>
      </c>
      <c r="AC141" t="s">
        <v>2685</v>
      </c>
    </row>
    <row r="142" spans="1:29" x14ac:dyDescent="0.25">
      <c r="A142">
        <v>312</v>
      </c>
      <c r="B142" t="s">
        <v>73</v>
      </c>
      <c r="C142">
        <v>2006003429</v>
      </c>
      <c r="D142" t="s">
        <v>1479</v>
      </c>
      <c r="E142">
        <v>5</v>
      </c>
      <c r="F142" t="s">
        <v>352</v>
      </c>
      <c r="G142" t="s">
        <v>14</v>
      </c>
      <c r="H142">
        <v>1</v>
      </c>
      <c r="I142">
        <v>1</v>
      </c>
      <c r="J142" t="s">
        <v>2315</v>
      </c>
      <c r="K142">
        <v>301</v>
      </c>
      <c r="L142" t="s">
        <v>2314</v>
      </c>
      <c r="M142" t="s">
        <v>2472</v>
      </c>
      <c r="N142" s="33">
        <v>43073394000110</v>
      </c>
      <c r="O142">
        <v>1024</v>
      </c>
      <c r="P142" t="s">
        <v>2471</v>
      </c>
      <c r="Q142" t="s">
        <v>2471</v>
      </c>
      <c r="R142" t="s">
        <v>2471</v>
      </c>
      <c r="S142">
        <v>2</v>
      </c>
      <c r="T142" t="s">
        <v>2281</v>
      </c>
      <c r="U142" t="s">
        <v>2385</v>
      </c>
      <c r="V142">
        <v>6422100</v>
      </c>
      <c r="W142" t="s">
        <v>2327</v>
      </c>
      <c r="X142" t="s">
        <v>2327</v>
      </c>
      <c r="Y142" t="s">
        <v>2322</v>
      </c>
      <c r="Z142" t="s">
        <v>2308</v>
      </c>
      <c r="AA142" t="s">
        <v>2307</v>
      </c>
      <c r="AB142" t="s">
        <v>2306</v>
      </c>
      <c r="AC142" t="s">
        <v>2685</v>
      </c>
    </row>
    <row r="143" spans="1:29" x14ac:dyDescent="0.25">
      <c r="A143">
        <v>312</v>
      </c>
      <c r="B143" t="s">
        <v>73</v>
      </c>
      <c r="C143">
        <v>2006003429</v>
      </c>
      <c r="D143" t="s">
        <v>1479</v>
      </c>
      <c r="E143">
        <v>5</v>
      </c>
      <c r="F143" t="s">
        <v>352</v>
      </c>
      <c r="G143" t="s">
        <v>14</v>
      </c>
      <c r="H143">
        <v>1</v>
      </c>
      <c r="I143">
        <v>1</v>
      </c>
      <c r="J143" t="s">
        <v>2315</v>
      </c>
      <c r="K143">
        <v>301</v>
      </c>
      <c r="L143" t="s">
        <v>2314</v>
      </c>
      <c r="M143" t="s">
        <v>2384</v>
      </c>
      <c r="N143" s="33">
        <v>191</v>
      </c>
      <c r="O143">
        <v>50672</v>
      </c>
      <c r="P143" t="s">
        <v>2470</v>
      </c>
      <c r="Q143" t="s">
        <v>2470</v>
      </c>
      <c r="R143" t="s">
        <v>2470</v>
      </c>
      <c r="S143">
        <v>1</v>
      </c>
      <c r="T143" t="s">
        <v>2279</v>
      </c>
      <c r="U143" t="s">
        <v>2310</v>
      </c>
      <c r="V143">
        <v>6422100</v>
      </c>
      <c r="W143" t="s">
        <v>2327</v>
      </c>
      <c r="X143" t="s">
        <v>2327</v>
      </c>
      <c r="Y143" t="s">
        <v>2322</v>
      </c>
      <c r="Z143" t="s">
        <v>2308</v>
      </c>
      <c r="AA143" t="s">
        <v>2307</v>
      </c>
      <c r="AB143" t="s">
        <v>2306</v>
      </c>
      <c r="AC143" t="s">
        <v>2685</v>
      </c>
    </row>
    <row r="144" spans="1:29" x14ac:dyDescent="0.25">
      <c r="A144">
        <v>391</v>
      </c>
      <c r="B144" t="s">
        <v>91</v>
      </c>
      <c r="C144">
        <v>1979001529</v>
      </c>
      <c r="D144" t="s">
        <v>341</v>
      </c>
      <c r="E144">
        <v>1</v>
      </c>
      <c r="F144" t="s">
        <v>286</v>
      </c>
      <c r="G144" t="s">
        <v>14</v>
      </c>
      <c r="H144">
        <v>1</v>
      </c>
      <c r="I144">
        <v>1</v>
      </c>
      <c r="J144" t="s">
        <v>2315</v>
      </c>
      <c r="K144">
        <v>302</v>
      </c>
      <c r="L144" t="s">
        <v>2314</v>
      </c>
      <c r="M144" t="s">
        <v>2466</v>
      </c>
      <c r="N144" s="33">
        <v>33657248000189</v>
      </c>
      <c r="O144">
        <v>116</v>
      </c>
      <c r="P144" t="s">
        <v>2469</v>
      </c>
      <c r="Q144" t="s">
        <v>2468</v>
      </c>
      <c r="R144" t="s">
        <v>2468</v>
      </c>
      <c r="S144">
        <v>2</v>
      </c>
      <c r="T144" t="s">
        <v>2281</v>
      </c>
      <c r="U144" t="s">
        <v>2310</v>
      </c>
      <c r="V144">
        <v>6433600</v>
      </c>
      <c r="W144" t="s">
        <v>2388</v>
      </c>
      <c r="X144" t="s">
        <v>2388</v>
      </c>
      <c r="Y144" t="s">
        <v>2316</v>
      </c>
      <c r="Z144" t="s">
        <v>2308</v>
      </c>
      <c r="AA144" t="s">
        <v>2307</v>
      </c>
      <c r="AB144" t="s">
        <v>2306</v>
      </c>
      <c r="AC144" t="s">
        <v>2685</v>
      </c>
    </row>
    <row r="145" spans="1:29" x14ac:dyDescent="0.25">
      <c r="A145">
        <v>391</v>
      </c>
      <c r="B145" t="s">
        <v>91</v>
      </c>
      <c r="C145">
        <v>2022002865</v>
      </c>
      <c r="D145" t="s">
        <v>2467</v>
      </c>
      <c r="E145">
        <v>3</v>
      </c>
      <c r="F145" t="s">
        <v>297</v>
      </c>
      <c r="G145" t="s">
        <v>14</v>
      </c>
      <c r="H145">
        <v>1</v>
      </c>
      <c r="I145">
        <v>1</v>
      </c>
      <c r="J145" t="s">
        <v>2315</v>
      </c>
      <c r="K145">
        <v>301</v>
      </c>
      <c r="L145" t="s">
        <v>2314</v>
      </c>
      <c r="M145" t="s">
        <v>2466</v>
      </c>
      <c r="N145" s="33">
        <v>33657248000189</v>
      </c>
      <c r="O145">
        <v>50371</v>
      </c>
      <c r="P145" t="s">
        <v>2465</v>
      </c>
      <c r="Q145" t="s">
        <v>2465</v>
      </c>
      <c r="R145" t="s">
        <v>2464</v>
      </c>
      <c r="S145">
        <v>2</v>
      </c>
      <c r="T145" t="s">
        <v>2281</v>
      </c>
      <c r="U145" t="s">
        <v>2310</v>
      </c>
      <c r="V145">
        <v>6433600</v>
      </c>
      <c r="W145" t="s">
        <v>2388</v>
      </c>
      <c r="X145" t="s">
        <v>2388</v>
      </c>
      <c r="Y145" t="s">
        <v>2316</v>
      </c>
      <c r="Z145" t="s">
        <v>2308</v>
      </c>
      <c r="AA145" t="s">
        <v>2307</v>
      </c>
      <c r="AB145" t="s">
        <v>2306</v>
      </c>
      <c r="AC145" t="s">
        <v>2685</v>
      </c>
    </row>
    <row r="146" spans="1:29" x14ac:dyDescent="0.25">
      <c r="A146">
        <v>504</v>
      </c>
      <c r="B146" t="s">
        <v>102</v>
      </c>
      <c r="C146">
        <v>1982001119</v>
      </c>
      <c r="D146" t="s">
        <v>449</v>
      </c>
      <c r="E146">
        <v>1</v>
      </c>
      <c r="F146" t="s">
        <v>286</v>
      </c>
      <c r="G146" t="s">
        <v>8</v>
      </c>
      <c r="H146">
        <v>2</v>
      </c>
      <c r="I146">
        <v>1</v>
      </c>
      <c r="J146" t="s">
        <v>2315</v>
      </c>
      <c r="K146">
        <v>302</v>
      </c>
      <c r="L146" t="s">
        <v>2314</v>
      </c>
      <c r="M146" t="s">
        <v>2410</v>
      </c>
      <c r="N146" s="33">
        <v>60701190000104</v>
      </c>
      <c r="O146">
        <v>130</v>
      </c>
      <c r="P146" t="s">
        <v>2460</v>
      </c>
      <c r="Q146" t="s">
        <v>2461</v>
      </c>
      <c r="R146" t="s">
        <v>2461</v>
      </c>
      <c r="S146">
        <v>1</v>
      </c>
      <c r="T146" t="s">
        <v>2279</v>
      </c>
      <c r="U146" t="s">
        <v>2310</v>
      </c>
      <c r="V146">
        <v>6422100</v>
      </c>
      <c r="W146" t="s">
        <v>2327</v>
      </c>
      <c r="X146" t="s">
        <v>2327</v>
      </c>
      <c r="Y146" t="s">
        <v>2322</v>
      </c>
      <c r="Z146" t="s">
        <v>2308</v>
      </c>
      <c r="AA146" t="s">
        <v>2307</v>
      </c>
      <c r="AB146" t="s">
        <v>2306</v>
      </c>
      <c r="AC146" t="s">
        <v>2685</v>
      </c>
    </row>
    <row r="147" spans="1:29" x14ac:dyDescent="0.25">
      <c r="A147">
        <v>504</v>
      </c>
      <c r="B147" t="s">
        <v>102</v>
      </c>
      <c r="C147">
        <v>1982001119</v>
      </c>
      <c r="D147" t="s">
        <v>449</v>
      </c>
      <c r="E147">
        <v>1</v>
      </c>
      <c r="F147" t="s">
        <v>286</v>
      </c>
      <c r="G147" t="s">
        <v>8</v>
      </c>
      <c r="H147">
        <v>2</v>
      </c>
      <c r="I147">
        <v>1</v>
      </c>
      <c r="J147" t="s">
        <v>2315</v>
      </c>
      <c r="K147">
        <v>302</v>
      </c>
      <c r="L147" t="s">
        <v>2314</v>
      </c>
      <c r="M147" t="s">
        <v>2409</v>
      </c>
      <c r="N147" s="33">
        <v>17298092000130</v>
      </c>
      <c r="O147">
        <v>30089</v>
      </c>
      <c r="P147" t="s">
        <v>2463</v>
      </c>
      <c r="Q147" t="s">
        <v>2463</v>
      </c>
      <c r="R147" t="s">
        <v>2463</v>
      </c>
      <c r="S147">
        <v>1</v>
      </c>
      <c r="T147" t="s">
        <v>2279</v>
      </c>
      <c r="U147" t="s">
        <v>2310</v>
      </c>
      <c r="V147">
        <v>6422100</v>
      </c>
      <c r="W147" t="s">
        <v>2327</v>
      </c>
      <c r="X147" t="s">
        <v>2327</v>
      </c>
      <c r="Y147" t="s">
        <v>2322</v>
      </c>
      <c r="Z147" t="s">
        <v>2308</v>
      </c>
      <c r="AA147" t="s">
        <v>2307</v>
      </c>
      <c r="AB147" t="s">
        <v>2306</v>
      </c>
      <c r="AC147" t="s">
        <v>2685</v>
      </c>
    </row>
    <row r="148" spans="1:29" x14ac:dyDescent="0.25">
      <c r="A148">
        <v>504</v>
      </c>
      <c r="B148" t="s">
        <v>102</v>
      </c>
      <c r="C148">
        <v>1982001119</v>
      </c>
      <c r="D148" t="s">
        <v>449</v>
      </c>
      <c r="E148">
        <v>1</v>
      </c>
      <c r="F148" t="s">
        <v>286</v>
      </c>
      <c r="G148" t="s">
        <v>8</v>
      </c>
      <c r="H148">
        <v>2</v>
      </c>
      <c r="I148">
        <v>1</v>
      </c>
      <c r="J148" t="s">
        <v>2315</v>
      </c>
      <c r="K148">
        <v>302</v>
      </c>
      <c r="L148" t="s">
        <v>2314</v>
      </c>
      <c r="M148" t="s">
        <v>2429</v>
      </c>
      <c r="N148" s="33">
        <v>49925225000148</v>
      </c>
      <c r="O148">
        <v>130</v>
      </c>
      <c r="P148" t="s">
        <v>2462</v>
      </c>
      <c r="Q148" t="s">
        <v>2461</v>
      </c>
      <c r="R148" t="s">
        <v>2461</v>
      </c>
      <c r="S148">
        <v>1</v>
      </c>
      <c r="T148" t="s">
        <v>2279</v>
      </c>
      <c r="U148" t="s">
        <v>2310</v>
      </c>
      <c r="V148">
        <v>6431000</v>
      </c>
      <c r="W148" t="s">
        <v>2317</v>
      </c>
      <c r="X148" t="s">
        <v>2317</v>
      </c>
      <c r="Y148" t="s">
        <v>2316</v>
      </c>
      <c r="Z148" t="s">
        <v>2308</v>
      </c>
      <c r="AA148" t="s">
        <v>2307</v>
      </c>
      <c r="AB148" t="s">
        <v>2306</v>
      </c>
      <c r="AC148" t="s">
        <v>2685</v>
      </c>
    </row>
    <row r="149" spans="1:29" x14ac:dyDescent="0.25">
      <c r="A149">
        <v>504</v>
      </c>
      <c r="B149" t="s">
        <v>102</v>
      </c>
      <c r="C149">
        <v>1998002918</v>
      </c>
      <c r="D149" t="s">
        <v>957</v>
      </c>
      <c r="E149">
        <v>5</v>
      </c>
      <c r="F149" t="s">
        <v>352</v>
      </c>
      <c r="G149" t="s">
        <v>8</v>
      </c>
      <c r="H149">
        <v>2</v>
      </c>
      <c r="I149">
        <v>1</v>
      </c>
      <c r="J149" t="s">
        <v>2315</v>
      </c>
      <c r="K149">
        <v>302</v>
      </c>
      <c r="L149" t="s">
        <v>2314</v>
      </c>
      <c r="M149" t="s">
        <v>2410</v>
      </c>
      <c r="N149" s="33">
        <v>60701190000104</v>
      </c>
      <c r="O149">
        <v>131</v>
      </c>
      <c r="P149" t="s">
        <v>2460</v>
      </c>
      <c r="Q149" t="s">
        <v>2459</v>
      </c>
      <c r="R149" t="s">
        <v>2459</v>
      </c>
      <c r="S149">
        <v>1</v>
      </c>
      <c r="T149" t="s">
        <v>2279</v>
      </c>
      <c r="U149" t="s">
        <v>2310</v>
      </c>
      <c r="V149">
        <v>6422100</v>
      </c>
      <c r="W149" t="s">
        <v>2327</v>
      </c>
      <c r="X149" t="s">
        <v>2327</v>
      </c>
      <c r="Y149" t="s">
        <v>2322</v>
      </c>
      <c r="Z149" t="s">
        <v>2308</v>
      </c>
      <c r="AA149" t="s">
        <v>2307</v>
      </c>
      <c r="AB149" t="s">
        <v>2306</v>
      </c>
      <c r="AC149" t="s">
        <v>2685</v>
      </c>
    </row>
    <row r="150" spans="1:29" x14ac:dyDescent="0.25">
      <c r="A150">
        <v>552</v>
      </c>
      <c r="B150" t="s">
        <v>118</v>
      </c>
      <c r="C150">
        <v>1979002665</v>
      </c>
      <c r="D150" t="s">
        <v>351</v>
      </c>
      <c r="E150">
        <v>5</v>
      </c>
      <c r="F150" t="s">
        <v>352</v>
      </c>
      <c r="G150" t="s">
        <v>14</v>
      </c>
      <c r="H150">
        <v>1</v>
      </c>
      <c r="I150">
        <v>1</v>
      </c>
      <c r="J150" t="s">
        <v>2315</v>
      </c>
      <c r="K150">
        <v>302</v>
      </c>
      <c r="L150" t="s">
        <v>2314</v>
      </c>
      <c r="M150" t="s">
        <v>2457</v>
      </c>
      <c r="N150" s="33">
        <v>83876003000110</v>
      </c>
      <c r="O150">
        <v>134</v>
      </c>
      <c r="P150" t="s">
        <v>2458</v>
      </c>
      <c r="Q150" t="s">
        <v>2458</v>
      </c>
      <c r="R150" t="s">
        <v>2458</v>
      </c>
      <c r="S150">
        <v>3</v>
      </c>
      <c r="T150" t="s">
        <v>2283</v>
      </c>
      <c r="U150" t="s">
        <v>2385</v>
      </c>
      <c r="V150">
        <v>6421200</v>
      </c>
      <c r="W150" t="s">
        <v>2352</v>
      </c>
      <c r="X150" t="s">
        <v>2352</v>
      </c>
      <c r="Y150" t="s">
        <v>2322</v>
      </c>
      <c r="Z150" t="s">
        <v>2308</v>
      </c>
      <c r="AA150" t="s">
        <v>2307</v>
      </c>
      <c r="AB150" t="s">
        <v>2306</v>
      </c>
      <c r="AC150" t="s">
        <v>2685</v>
      </c>
    </row>
    <row r="151" spans="1:29" x14ac:dyDescent="0.25">
      <c r="A151">
        <v>552</v>
      </c>
      <c r="B151" t="s">
        <v>118</v>
      </c>
      <c r="C151">
        <v>2002000638</v>
      </c>
      <c r="D151" t="s">
        <v>1226</v>
      </c>
      <c r="E151">
        <v>5</v>
      </c>
      <c r="F151" t="s">
        <v>352</v>
      </c>
      <c r="G151" t="s">
        <v>14</v>
      </c>
      <c r="H151">
        <v>1</v>
      </c>
      <c r="I151">
        <v>1</v>
      </c>
      <c r="J151" t="s">
        <v>2315</v>
      </c>
      <c r="K151">
        <v>301</v>
      </c>
      <c r="L151" t="s">
        <v>2314</v>
      </c>
      <c r="M151" t="s">
        <v>2457</v>
      </c>
      <c r="N151" s="33">
        <v>83876003000110</v>
      </c>
      <c r="O151">
        <v>135</v>
      </c>
      <c r="P151" t="s">
        <v>2456</v>
      </c>
      <c r="Q151" t="s">
        <v>2456</v>
      </c>
      <c r="R151" t="s">
        <v>2456</v>
      </c>
      <c r="S151">
        <v>3</v>
      </c>
      <c r="T151" t="s">
        <v>2283</v>
      </c>
      <c r="U151" t="s">
        <v>2385</v>
      </c>
      <c r="V151">
        <v>6421200</v>
      </c>
      <c r="W151" t="s">
        <v>2352</v>
      </c>
      <c r="X151" t="s">
        <v>2352</v>
      </c>
      <c r="Y151" t="s">
        <v>2322</v>
      </c>
      <c r="Z151" t="s">
        <v>2308</v>
      </c>
      <c r="AA151" t="s">
        <v>2307</v>
      </c>
      <c r="AB151" t="s">
        <v>2306</v>
      </c>
      <c r="AC151" t="s">
        <v>2685</v>
      </c>
    </row>
    <row r="152" spans="1:29" x14ac:dyDescent="0.25">
      <c r="A152">
        <v>611</v>
      </c>
      <c r="B152" t="s">
        <v>135</v>
      </c>
      <c r="C152">
        <v>1979000956</v>
      </c>
      <c r="D152" t="s">
        <v>334</v>
      </c>
      <c r="E152">
        <v>1</v>
      </c>
      <c r="F152" t="s">
        <v>286</v>
      </c>
      <c r="G152" t="s">
        <v>8</v>
      </c>
      <c r="H152">
        <v>2</v>
      </c>
      <c r="I152">
        <v>1</v>
      </c>
      <c r="J152" t="s">
        <v>2315</v>
      </c>
      <c r="K152">
        <v>302</v>
      </c>
      <c r="L152" t="s">
        <v>2314</v>
      </c>
      <c r="M152" t="s">
        <v>2410</v>
      </c>
      <c r="N152" s="33">
        <v>60701190000104</v>
      </c>
      <c r="O152">
        <v>142</v>
      </c>
      <c r="P152" t="s">
        <v>2455</v>
      </c>
      <c r="Q152" t="s">
        <v>2454</v>
      </c>
      <c r="R152" t="s">
        <v>2454</v>
      </c>
      <c r="S152">
        <v>1</v>
      </c>
      <c r="T152" t="s">
        <v>2279</v>
      </c>
      <c r="U152" t="s">
        <v>2310</v>
      </c>
      <c r="V152">
        <v>6422100</v>
      </c>
      <c r="W152" t="s">
        <v>2327</v>
      </c>
      <c r="X152" t="s">
        <v>2327</v>
      </c>
      <c r="Y152" t="s">
        <v>2322</v>
      </c>
      <c r="Z152" t="s">
        <v>2308</v>
      </c>
      <c r="AA152" t="s">
        <v>2307</v>
      </c>
      <c r="AB152" t="s">
        <v>2306</v>
      </c>
      <c r="AC152" t="s">
        <v>2685</v>
      </c>
    </row>
    <row r="153" spans="1:29" x14ac:dyDescent="0.25">
      <c r="A153">
        <v>611</v>
      </c>
      <c r="B153" t="s">
        <v>135</v>
      </c>
      <c r="C153">
        <v>1979000956</v>
      </c>
      <c r="D153" t="s">
        <v>334</v>
      </c>
      <c r="E153">
        <v>1</v>
      </c>
      <c r="F153" t="s">
        <v>286</v>
      </c>
      <c r="G153" t="s">
        <v>8</v>
      </c>
      <c r="H153">
        <v>2</v>
      </c>
      <c r="I153">
        <v>1</v>
      </c>
      <c r="J153" t="s">
        <v>2315</v>
      </c>
      <c r="K153">
        <v>302</v>
      </c>
      <c r="L153" t="s">
        <v>2314</v>
      </c>
      <c r="M153" t="s">
        <v>2409</v>
      </c>
      <c r="N153" s="33">
        <v>17298092000130</v>
      </c>
      <c r="O153">
        <v>142</v>
      </c>
      <c r="P153" t="s">
        <v>2454</v>
      </c>
      <c r="Q153" t="s">
        <v>2454</v>
      </c>
      <c r="R153" t="s">
        <v>2454</v>
      </c>
      <c r="S153">
        <v>1</v>
      </c>
      <c r="T153" t="s">
        <v>2279</v>
      </c>
      <c r="U153" t="s">
        <v>2310</v>
      </c>
      <c r="V153">
        <v>6422100</v>
      </c>
      <c r="W153" t="s">
        <v>2327</v>
      </c>
      <c r="X153" t="s">
        <v>2327</v>
      </c>
      <c r="Y153" t="s">
        <v>2322</v>
      </c>
      <c r="Z153" t="s">
        <v>2308</v>
      </c>
      <c r="AA153" t="s">
        <v>2307</v>
      </c>
      <c r="AB153" t="s">
        <v>2306</v>
      </c>
      <c r="AC153" t="s">
        <v>2685</v>
      </c>
    </row>
    <row r="154" spans="1:29" x14ac:dyDescent="0.25">
      <c r="A154">
        <v>611</v>
      </c>
      <c r="B154" t="s">
        <v>135</v>
      </c>
      <c r="C154">
        <v>1979004056</v>
      </c>
      <c r="D154" t="s">
        <v>377</v>
      </c>
      <c r="E154">
        <v>1</v>
      </c>
      <c r="F154" t="s">
        <v>286</v>
      </c>
      <c r="G154" t="s">
        <v>8</v>
      </c>
      <c r="H154">
        <v>2</v>
      </c>
      <c r="I154">
        <v>1</v>
      </c>
      <c r="J154" t="s">
        <v>2315</v>
      </c>
      <c r="K154">
        <v>302</v>
      </c>
      <c r="L154" t="s">
        <v>2314</v>
      </c>
      <c r="M154" t="s">
        <v>2410</v>
      </c>
      <c r="N154" s="33">
        <v>60701190000104</v>
      </c>
      <c r="O154">
        <v>143</v>
      </c>
      <c r="P154" t="s">
        <v>2450</v>
      </c>
      <c r="Q154" t="s">
        <v>2450</v>
      </c>
      <c r="R154" t="s">
        <v>2450</v>
      </c>
      <c r="S154">
        <v>1</v>
      </c>
      <c r="T154" t="s">
        <v>2279</v>
      </c>
      <c r="U154" t="s">
        <v>2310</v>
      </c>
      <c r="V154">
        <v>6422100</v>
      </c>
      <c r="W154" t="s">
        <v>2327</v>
      </c>
      <c r="X154" t="s">
        <v>2327</v>
      </c>
      <c r="Y154" t="s">
        <v>2322</v>
      </c>
      <c r="Z154" t="s">
        <v>2308</v>
      </c>
      <c r="AA154" t="s">
        <v>2307</v>
      </c>
      <c r="AB154" t="s">
        <v>2306</v>
      </c>
      <c r="AC154" t="s">
        <v>2685</v>
      </c>
    </row>
    <row r="155" spans="1:29" x14ac:dyDescent="0.25">
      <c r="A155">
        <v>611</v>
      </c>
      <c r="B155" t="s">
        <v>135</v>
      </c>
      <c r="C155">
        <v>1979004056</v>
      </c>
      <c r="D155" t="s">
        <v>377</v>
      </c>
      <c r="E155">
        <v>1</v>
      </c>
      <c r="F155" t="s">
        <v>286</v>
      </c>
      <c r="G155" t="s">
        <v>8</v>
      </c>
      <c r="H155">
        <v>2</v>
      </c>
      <c r="I155">
        <v>1</v>
      </c>
      <c r="J155" t="s">
        <v>2315</v>
      </c>
      <c r="K155">
        <v>302</v>
      </c>
      <c r="L155" t="s">
        <v>2314</v>
      </c>
      <c r="M155" t="s">
        <v>2431</v>
      </c>
      <c r="N155" s="33">
        <v>60872504000123</v>
      </c>
      <c r="O155">
        <v>143</v>
      </c>
      <c r="P155" t="s">
        <v>2453</v>
      </c>
      <c r="Q155" t="s">
        <v>2450</v>
      </c>
      <c r="R155" t="s">
        <v>2450</v>
      </c>
      <c r="S155">
        <v>1</v>
      </c>
      <c r="T155" t="s">
        <v>2279</v>
      </c>
      <c r="U155" t="s">
        <v>2310</v>
      </c>
      <c r="V155">
        <v>6422100</v>
      </c>
      <c r="W155" t="s">
        <v>2327</v>
      </c>
      <c r="X155" t="s">
        <v>2327</v>
      </c>
      <c r="Y155" t="s">
        <v>2322</v>
      </c>
      <c r="Z155" t="s">
        <v>2308</v>
      </c>
      <c r="AA155" t="s">
        <v>2307</v>
      </c>
      <c r="AB155" t="s">
        <v>2306</v>
      </c>
      <c r="AC155" t="s">
        <v>2685</v>
      </c>
    </row>
    <row r="156" spans="1:29" x14ac:dyDescent="0.25">
      <c r="A156">
        <v>611</v>
      </c>
      <c r="B156" t="s">
        <v>135</v>
      </c>
      <c r="C156">
        <v>1979004056</v>
      </c>
      <c r="D156" t="s">
        <v>377</v>
      </c>
      <c r="E156">
        <v>1</v>
      </c>
      <c r="F156" t="s">
        <v>286</v>
      </c>
      <c r="G156" t="s">
        <v>8</v>
      </c>
      <c r="H156">
        <v>2</v>
      </c>
      <c r="I156">
        <v>1</v>
      </c>
      <c r="J156" t="s">
        <v>2315</v>
      </c>
      <c r="K156">
        <v>302</v>
      </c>
      <c r="L156" t="s">
        <v>2314</v>
      </c>
      <c r="M156" t="s">
        <v>2409</v>
      </c>
      <c r="N156" s="33">
        <v>17298092000130</v>
      </c>
      <c r="O156">
        <v>143</v>
      </c>
      <c r="P156" t="s">
        <v>2452</v>
      </c>
      <c r="Q156" t="s">
        <v>2450</v>
      </c>
      <c r="R156" t="s">
        <v>2450</v>
      </c>
      <c r="S156">
        <v>1</v>
      </c>
      <c r="T156" t="s">
        <v>2279</v>
      </c>
      <c r="U156" t="s">
        <v>2310</v>
      </c>
      <c r="V156">
        <v>6422100</v>
      </c>
      <c r="W156" t="s">
        <v>2327</v>
      </c>
      <c r="X156" t="s">
        <v>2327</v>
      </c>
      <c r="Y156" t="s">
        <v>2322</v>
      </c>
      <c r="Z156" t="s">
        <v>2308</v>
      </c>
      <c r="AA156" t="s">
        <v>2307</v>
      </c>
      <c r="AB156" t="s">
        <v>2306</v>
      </c>
      <c r="AC156" t="s">
        <v>2685</v>
      </c>
    </row>
    <row r="157" spans="1:29" x14ac:dyDescent="0.25">
      <c r="A157">
        <v>611</v>
      </c>
      <c r="B157" t="s">
        <v>135</v>
      </c>
      <c r="C157">
        <v>1979004056</v>
      </c>
      <c r="D157" t="s">
        <v>377</v>
      </c>
      <c r="E157">
        <v>1</v>
      </c>
      <c r="F157" t="s">
        <v>286</v>
      </c>
      <c r="G157" t="s">
        <v>8</v>
      </c>
      <c r="H157">
        <v>2</v>
      </c>
      <c r="I157">
        <v>1</v>
      </c>
      <c r="J157" t="s">
        <v>2315</v>
      </c>
      <c r="K157">
        <v>302</v>
      </c>
      <c r="L157" t="s">
        <v>2314</v>
      </c>
      <c r="M157" t="s">
        <v>2407</v>
      </c>
      <c r="N157" s="33">
        <v>33885724000119</v>
      </c>
      <c r="O157">
        <v>32773</v>
      </c>
      <c r="P157" t="s">
        <v>2451</v>
      </c>
      <c r="Q157" t="s">
        <v>2451</v>
      </c>
      <c r="R157" t="s">
        <v>2451</v>
      </c>
      <c r="S157">
        <v>1</v>
      </c>
      <c r="T157" t="s">
        <v>2279</v>
      </c>
      <c r="U157" t="s">
        <v>2310</v>
      </c>
      <c r="V157">
        <v>6422100</v>
      </c>
      <c r="W157" t="s">
        <v>2327</v>
      </c>
      <c r="X157" t="s">
        <v>2327</v>
      </c>
      <c r="Y157" t="s">
        <v>2322</v>
      </c>
      <c r="Z157" t="s">
        <v>2308</v>
      </c>
      <c r="AA157" t="s">
        <v>2307</v>
      </c>
      <c r="AB157" t="s">
        <v>2306</v>
      </c>
      <c r="AC157" t="s">
        <v>2685</v>
      </c>
    </row>
    <row r="158" spans="1:29" x14ac:dyDescent="0.25">
      <c r="A158">
        <v>611</v>
      </c>
      <c r="B158" t="s">
        <v>135</v>
      </c>
      <c r="C158">
        <v>1979004056</v>
      </c>
      <c r="D158" t="s">
        <v>377</v>
      </c>
      <c r="E158">
        <v>1</v>
      </c>
      <c r="F158" t="s">
        <v>286</v>
      </c>
      <c r="G158" t="s">
        <v>8</v>
      </c>
      <c r="H158">
        <v>2</v>
      </c>
      <c r="I158">
        <v>1</v>
      </c>
      <c r="J158" t="s">
        <v>2315</v>
      </c>
      <c r="K158">
        <v>302</v>
      </c>
      <c r="L158" t="s">
        <v>2314</v>
      </c>
      <c r="M158" t="s">
        <v>2429</v>
      </c>
      <c r="N158" s="33">
        <v>49925225000148</v>
      </c>
      <c r="O158">
        <v>143</v>
      </c>
      <c r="P158" t="s">
        <v>2450</v>
      </c>
      <c r="Q158" t="s">
        <v>2450</v>
      </c>
      <c r="R158" t="s">
        <v>2450</v>
      </c>
      <c r="S158">
        <v>1</v>
      </c>
      <c r="T158" t="s">
        <v>2279</v>
      </c>
      <c r="U158" t="s">
        <v>2310</v>
      </c>
      <c r="V158">
        <v>6431000</v>
      </c>
      <c r="W158" t="s">
        <v>2317</v>
      </c>
      <c r="X158" t="s">
        <v>2317</v>
      </c>
      <c r="Y158" t="s">
        <v>2316</v>
      </c>
      <c r="Z158" t="s">
        <v>2308</v>
      </c>
      <c r="AA158" t="s">
        <v>2307</v>
      </c>
      <c r="AB158" t="s">
        <v>2306</v>
      </c>
      <c r="AC158" t="s">
        <v>2685</v>
      </c>
    </row>
    <row r="159" spans="1:29" x14ac:dyDescent="0.25">
      <c r="A159">
        <v>611</v>
      </c>
      <c r="B159" t="s">
        <v>135</v>
      </c>
      <c r="C159">
        <v>1979004056</v>
      </c>
      <c r="D159" t="s">
        <v>377</v>
      </c>
      <c r="E159">
        <v>1</v>
      </c>
      <c r="F159" t="s">
        <v>286</v>
      </c>
      <c r="G159" t="s">
        <v>8</v>
      </c>
      <c r="H159">
        <v>2</v>
      </c>
      <c r="I159">
        <v>1</v>
      </c>
      <c r="J159" t="s">
        <v>2315</v>
      </c>
      <c r="K159">
        <v>302</v>
      </c>
      <c r="L159" t="s">
        <v>2314</v>
      </c>
      <c r="M159" t="s">
        <v>2406</v>
      </c>
      <c r="N159" s="33">
        <v>17192451000170</v>
      </c>
      <c r="O159">
        <v>22815</v>
      </c>
      <c r="P159" t="s">
        <v>2445</v>
      </c>
      <c r="Q159" t="s">
        <v>2445</v>
      </c>
      <c r="R159" t="s">
        <v>2445</v>
      </c>
      <c r="S159">
        <v>1</v>
      </c>
      <c r="T159" t="s">
        <v>2279</v>
      </c>
      <c r="U159" t="s">
        <v>2310</v>
      </c>
      <c r="V159">
        <v>6431000</v>
      </c>
      <c r="W159" t="s">
        <v>2317</v>
      </c>
      <c r="X159" t="s">
        <v>2317</v>
      </c>
      <c r="Y159" t="s">
        <v>2316</v>
      </c>
      <c r="Z159" t="s">
        <v>2308</v>
      </c>
      <c r="AA159" t="s">
        <v>2307</v>
      </c>
      <c r="AB159" t="s">
        <v>2306</v>
      </c>
      <c r="AC159" t="s">
        <v>2685</v>
      </c>
    </row>
    <row r="160" spans="1:29" x14ac:dyDescent="0.25">
      <c r="A160">
        <v>611</v>
      </c>
      <c r="B160" t="s">
        <v>135</v>
      </c>
      <c r="C160">
        <v>1980001529</v>
      </c>
      <c r="D160" t="s">
        <v>410</v>
      </c>
      <c r="E160">
        <v>1</v>
      </c>
      <c r="F160" t="s">
        <v>286</v>
      </c>
      <c r="G160" t="s">
        <v>8</v>
      </c>
      <c r="H160">
        <v>2</v>
      </c>
      <c r="I160">
        <v>1</v>
      </c>
      <c r="J160" t="s">
        <v>2315</v>
      </c>
      <c r="K160">
        <v>302</v>
      </c>
      <c r="L160" t="s">
        <v>2314</v>
      </c>
      <c r="M160" t="s">
        <v>2410</v>
      </c>
      <c r="N160" s="33">
        <v>60701190000104</v>
      </c>
      <c r="O160">
        <v>32449</v>
      </c>
      <c r="P160" t="s">
        <v>2449</v>
      </c>
      <c r="Q160" t="s">
        <v>2449</v>
      </c>
      <c r="R160" t="s">
        <v>2449</v>
      </c>
      <c r="S160">
        <v>1</v>
      </c>
      <c r="T160" t="s">
        <v>2279</v>
      </c>
      <c r="U160" t="s">
        <v>2310</v>
      </c>
      <c r="V160">
        <v>6422100</v>
      </c>
      <c r="W160" t="s">
        <v>2327</v>
      </c>
      <c r="X160" t="s">
        <v>2327</v>
      </c>
      <c r="Y160" t="s">
        <v>2322</v>
      </c>
      <c r="Z160" t="s">
        <v>2308</v>
      </c>
      <c r="AA160" t="s">
        <v>2307</v>
      </c>
      <c r="AB160" t="s">
        <v>2306</v>
      </c>
      <c r="AC160" t="s">
        <v>2685</v>
      </c>
    </row>
    <row r="161" spans="1:29" x14ac:dyDescent="0.25">
      <c r="A161">
        <v>611</v>
      </c>
      <c r="B161" t="s">
        <v>135</v>
      </c>
      <c r="C161">
        <v>1983000418</v>
      </c>
      <c r="D161" t="s">
        <v>482</v>
      </c>
      <c r="E161">
        <v>1</v>
      </c>
      <c r="F161" t="s">
        <v>286</v>
      </c>
      <c r="G161" t="s">
        <v>8</v>
      </c>
      <c r="H161">
        <v>2</v>
      </c>
      <c r="I161">
        <v>1</v>
      </c>
      <c r="J161" t="s">
        <v>2315</v>
      </c>
      <c r="K161">
        <v>302</v>
      </c>
      <c r="L161" t="s">
        <v>2314</v>
      </c>
      <c r="M161" t="s">
        <v>2410</v>
      </c>
      <c r="N161" s="33">
        <v>60701190000104</v>
      </c>
      <c r="O161">
        <v>144</v>
      </c>
      <c r="P161" t="s">
        <v>2448</v>
      </c>
      <c r="Q161" t="s">
        <v>2446</v>
      </c>
      <c r="R161" t="s">
        <v>2446</v>
      </c>
      <c r="S161">
        <v>1</v>
      </c>
      <c r="T161" t="s">
        <v>2279</v>
      </c>
      <c r="U161" t="s">
        <v>2310</v>
      </c>
      <c r="V161">
        <v>6422100</v>
      </c>
      <c r="W161" t="s">
        <v>2327</v>
      </c>
      <c r="X161" t="s">
        <v>2327</v>
      </c>
      <c r="Y161" t="s">
        <v>2322</v>
      </c>
      <c r="Z161" t="s">
        <v>2308</v>
      </c>
      <c r="AA161" t="s">
        <v>2307</v>
      </c>
      <c r="AB161" t="s">
        <v>2306</v>
      </c>
      <c r="AC161" t="s">
        <v>2685</v>
      </c>
    </row>
    <row r="162" spans="1:29" x14ac:dyDescent="0.25">
      <c r="A162">
        <v>611</v>
      </c>
      <c r="B162" t="s">
        <v>135</v>
      </c>
      <c r="C162">
        <v>1983000418</v>
      </c>
      <c r="D162" t="s">
        <v>482</v>
      </c>
      <c r="E162">
        <v>1</v>
      </c>
      <c r="F162" t="s">
        <v>286</v>
      </c>
      <c r="G162" t="s">
        <v>8</v>
      </c>
      <c r="H162">
        <v>2</v>
      </c>
      <c r="I162">
        <v>1</v>
      </c>
      <c r="J162" t="s">
        <v>2315</v>
      </c>
      <c r="K162">
        <v>302</v>
      </c>
      <c r="L162" t="s">
        <v>2314</v>
      </c>
      <c r="M162" t="s">
        <v>2429</v>
      </c>
      <c r="N162" s="33">
        <v>49925225000148</v>
      </c>
      <c r="O162">
        <v>144</v>
      </c>
      <c r="P162" t="s">
        <v>2447</v>
      </c>
      <c r="Q162" t="s">
        <v>2446</v>
      </c>
      <c r="R162" t="s">
        <v>2446</v>
      </c>
      <c r="S162">
        <v>1</v>
      </c>
      <c r="T162" t="s">
        <v>2279</v>
      </c>
      <c r="U162" t="s">
        <v>2310</v>
      </c>
      <c r="V162">
        <v>6431000</v>
      </c>
      <c r="W162" t="s">
        <v>2317</v>
      </c>
      <c r="X162" t="s">
        <v>2317</v>
      </c>
      <c r="Y162" t="s">
        <v>2316</v>
      </c>
      <c r="Z162" t="s">
        <v>2308</v>
      </c>
      <c r="AA162" t="s">
        <v>2307</v>
      </c>
      <c r="AB162" t="s">
        <v>2306</v>
      </c>
      <c r="AC162" t="s">
        <v>2685</v>
      </c>
    </row>
    <row r="163" spans="1:29" x14ac:dyDescent="0.25">
      <c r="A163">
        <v>611</v>
      </c>
      <c r="B163" t="s">
        <v>135</v>
      </c>
      <c r="C163">
        <v>1983000418</v>
      </c>
      <c r="D163" t="s">
        <v>482</v>
      </c>
      <c r="E163">
        <v>1</v>
      </c>
      <c r="F163" t="s">
        <v>286</v>
      </c>
      <c r="G163" t="s">
        <v>8</v>
      </c>
      <c r="H163">
        <v>2</v>
      </c>
      <c r="I163">
        <v>1</v>
      </c>
      <c r="J163" t="s">
        <v>2315</v>
      </c>
      <c r="K163">
        <v>302</v>
      </c>
      <c r="L163" t="s">
        <v>2314</v>
      </c>
      <c r="M163" t="s">
        <v>2406</v>
      </c>
      <c r="N163" s="33">
        <v>17192451000170</v>
      </c>
      <c r="O163">
        <v>22806</v>
      </c>
      <c r="P163" t="s">
        <v>2445</v>
      </c>
      <c r="Q163" t="s">
        <v>2445</v>
      </c>
      <c r="R163" t="s">
        <v>2445</v>
      </c>
      <c r="S163">
        <v>1</v>
      </c>
      <c r="T163" t="s">
        <v>2279</v>
      </c>
      <c r="U163" t="s">
        <v>2310</v>
      </c>
      <c r="V163">
        <v>6431000</v>
      </c>
      <c r="W163" t="s">
        <v>2317</v>
      </c>
      <c r="X163" t="s">
        <v>2317</v>
      </c>
      <c r="Y163" t="s">
        <v>2316</v>
      </c>
      <c r="Z163" t="s">
        <v>2308</v>
      </c>
      <c r="AA163" t="s">
        <v>2307</v>
      </c>
      <c r="AB163" t="s">
        <v>2306</v>
      </c>
      <c r="AC163" t="s">
        <v>2685</v>
      </c>
    </row>
    <row r="164" spans="1:29" x14ac:dyDescent="0.25">
      <c r="A164">
        <v>611</v>
      </c>
      <c r="B164" t="s">
        <v>135</v>
      </c>
      <c r="C164">
        <v>1984001019</v>
      </c>
      <c r="D164" t="s">
        <v>490</v>
      </c>
      <c r="E164">
        <v>1</v>
      </c>
      <c r="F164" t="s">
        <v>286</v>
      </c>
      <c r="G164" t="s">
        <v>8</v>
      </c>
      <c r="H164">
        <v>2</v>
      </c>
      <c r="I164">
        <v>1</v>
      </c>
      <c r="J164" t="s">
        <v>2315</v>
      </c>
      <c r="K164">
        <v>302</v>
      </c>
      <c r="L164" t="s">
        <v>2314</v>
      </c>
      <c r="M164" t="s">
        <v>2410</v>
      </c>
      <c r="N164" s="33">
        <v>60701190000104</v>
      </c>
      <c r="O164">
        <v>29589</v>
      </c>
      <c r="P164" t="s">
        <v>2444</v>
      </c>
      <c r="Q164" t="s">
        <v>2444</v>
      </c>
      <c r="R164" t="s">
        <v>2444</v>
      </c>
      <c r="S164">
        <v>1</v>
      </c>
      <c r="T164" t="s">
        <v>2279</v>
      </c>
      <c r="U164" t="s">
        <v>2310</v>
      </c>
      <c r="V164">
        <v>6422100</v>
      </c>
      <c r="W164" t="s">
        <v>2327</v>
      </c>
      <c r="X164" t="s">
        <v>2327</v>
      </c>
      <c r="Y164" t="s">
        <v>2322</v>
      </c>
      <c r="Z164" t="s">
        <v>2308</v>
      </c>
      <c r="AA164" t="s">
        <v>2307</v>
      </c>
      <c r="AB164" t="s">
        <v>2306</v>
      </c>
      <c r="AC164" t="s">
        <v>2685</v>
      </c>
    </row>
    <row r="165" spans="1:29" x14ac:dyDescent="0.25">
      <c r="A165">
        <v>611</v>
      </c>
      <c r="B165" t="s">
        <v>135</v>
      </c>
      <c r="C165">
        <v>1990000347</v>
      </c>
      <c r="D165" t="s">
        <v>624</v>
      </c>
      <c r="E165">
        <v>1</v>
      </c>
      <c r="F165" t="s">
        <v>286</v>
      </c>
      <c r="G165" t="s">
        <v>8</v>
      </c>
      <c r="H165">
        <v>2</v>
      </c>
      <c r="I165">
        <v>1</v>
      </c>
      <c r="J165" t="s">
        <v>2315</v>
      </c>
      <c r="K165">
        <v>302</v>
      </c>
      <c r="L165" t="s">
        <v>2314</v>
      </c>
      <c r="M165" t="s">
        <v>2410</v>
      </c>
      <c r="N165" s="33">
        <v>60701190000104</v>
      </c>
      <c r="O165">
        <v>145</v>
      </c>
      <c r="P165" t="s">
        <v>2443</v>
      </c>
      <c r="Q165" t="s">
        <v>2443</v>
      </c>
      <c r="R165" t="s">
        <v>2443</v>
      </c>
      <c r="S165">
        <v>1</v>
      </c>
      <c r="T165" t="s">
        <v>2279</v>
      </c>
      <c r="U165" t="s">
        <v>2310</v>
      </c>
      <c r="V165">
        <v>6422100</v>
      </c>
      <c r="W165" t="s">
        <v>2327</v>
      </c>
      <c r="X165" t="s">
        <v>2327</v>
      </c>
      <c r="Y165" t="s">
        <v>2322</v>
      </c>
      <c r="Z165" t="s">
        <v>2308</v>
      </c>
      <c r="AA165" t="s">
        <v>2307</v>
      </c>
      <c r="AB165" t="s">
        <v>2306</v>
      </c>
      <c r="AC165" t="s">
        <v>2685</v>
      </c>
    </row>
    <row r="166" spans="1:29" x14ac:dyDescent="0.25">
      <c r="A166">
        <v>611</v>
      </c>
      <c r="B166" t="s">
        <v>135</v>
      </c>
      <c r="C166">
        <v>1990000592</v>
      </c>
      <c r="D166" t="s">
        <v>627</v>
      </c>
      <c r="E166">
        <v>5</v>
      </c>
      <c r="F166" t="s">
        <v>352</v>
      </c>
      <c r="G166" t="s">
        <v>8</v>
      </c>
      <c r="H166">
        <v>2</v>
      </c>
      <c r="I166">
        <v>1</v>
      </c>
      <c r="J166" t="s">
        <v>2315</v>
      </c>
      <c r="K166">
        <v>302</v>
      </c>
      <c r="L166" t="s">
        <v>2314</v>
      </c>
      <c r="M166" t="s">
        <v>2410</v>
      </c>
      <c r="N166" s="33">
        <v>60701190000104</v>
      </c>
      <c r="O166">
        <v>146</v>
      </c>
      <c r="P166" t="s">
        <v>2443</v>
      </c>
      <c r="Q166" t="s">
        <v>2443</v>
      </c>
      <c r="R166" t="s">
        <v>2443</v>
      </c>
      <c r="S166">
        <v>1</v>
      </c>
      <c r="T166" t="s">
        <v>2279</v>
      </c>
      <c r="U166" t="s">
        <v>2310</v>
      </c>
      <c r="V166">
        <v>6422100</v>
      </c>
      <c r="W166" t="s">
        <v>2327</v>
      </c>
      <c r="X166" t="s">
        <v>2327</v>
      </c>
      <c r="Y166" t="s">
        <v>2322</v>
      </c>
      <c r="Z166" t="s">
        <v>2308</v>
      </c>
      <c r="AA166" t="s">
        <v>2307</v>
      </c>
      <c r="AB166" t="s">
        <v>2306</v>
      </c>
      <c r="AC166" t="s">
        <v>2685</v>
      </c>
    </row>
    <row r="167" spans="1:29" x14ac:dyDescent="0.25">
      <c r="A167">
        <v>611</v>
      </c>
      <c r="B167" t="s">
        <v>135</v>
      </c>
      <c r="C167">
        <v>1997004038</v>
      </c>
      <c r="D167" t="s">
        <v>920</v>
      </c>
      <c r="E167">
        <v>5</v>
      </c>
      <c r="F167" t="s">
        <v>352</v>
      </c>
      <c r="G167" t="s">
        <v>8</v>
      </c>
      <c r="H167">
        <v>2</v>
      </c>
      <c r="I167">
        <v>1</v>
      </c>
      <c r="J167" t="s">
        <v>2315</v>
      </c>
      <c r="K167">
        <v>302</v>
      </c>
      <c r="L167" t="s">
        <v>2314</v>
      </c>
      <c r="M167" t="s">
        <v>2410</v>
      </c>
      <c r="N167" s="33">
        <v>60701190000104</v>
      </c>
      <c r="O167">
        <v>27919</v>
      </c>
      <c r="P167" t="s">
        <v>2440</v>
      </c>
      <c r="Q167" t="s">
        <v>2440</v>
      </c>
      <c r="R167" t="s">
        <v>2440</v>
      </c>
      <c r="S167">
        <v>1</v>
      </c>
      <c r="T167" t="s">
        <v>2279</v>
      </c>
      <c r="U167" t="s">
        <v>2310</v>
      </c>
      <c r="V167">
        <v>6422100</v>
      </c>
      <c r="W167" t="s">
        <v>2327</v>
      </c>
      <c r="X167" t="s">
        <v>2327</v>
      </c>
      <c r="Y167" t="s">
        <v>2322</v>
      </c>
      <c r="Z167" t="s">
        <v>2308</v>
      </c>
      <c r="AA167" t="s">
        <v>2307</v>
      </c>
      <c r="AB167" t="s">
        <v>2306</v>
      </c>
      <c r="AC167" t="s">
        <v>2685</v>
      </c>
    </row>
    <row r="168" spans="1:29" x14ac:dyDescent="0.25">
      <c r="A168">
        <v>611</v>
      </c>
      <c r="B168" t="s">
        <v>135</v>
      </c>
      <c r="C168">
        <v>1997004038</v>
      </c>
      <c r="D168" t="s">
        <v>920</v>
      </c>
      <c r="E168">
        <v>5</v>
      </c>
      <c r="F168" t="s">
        <v>352</v>
      </c>
      <c r="G168" t="s">
        <v>8</v>
      </c>
      <c r="H168">
        <v>2</v>
      </c>
      <c r="I168">
        <v>1</v>
      </c>
      <c r="J168" t="s">
        <v>2315</v>
      </c>
      <c r="K168">
        <v>302</v>
      </c>
      <c r="L168" t="s">
        <v>2314</v>
      </c>
      <c r="M168" t="s">
        <v>2431</v>
      </c>
      <c r="N168" s="33">
        <v>60872504000123</v>
      </c>
      <c r="O168">
        <v>27919</v>
      </c>
      <c r="P168" t="s">
        <v>2440</v>
      </c>
      <c r="Q168" t="s">
        <v>2440</v>
      </c>
      <c r="R168" t="s">
        <v>2440</v>
      </c>
      <c r="S168">
        <v>1</v>
      </c>
      <c r="T168" t="s">
        <v>2279</v>
      </c>
      <c r="U168" t="s">
        <v>2310</v>
      </c>
      <c r="V168">
        <v>6422100</v>
      </c>
      <c r="W168" t="s">
        <v>2327</v>
      </c>
      <c r="X168" t="s">
        <v>2327</v>
      </c>
      <c r="Y168" t="s">
        <v>2322</v>
      </c>
      <c r="Z168" t="s">
        <v>2308</v>
      </c>
      <c r="AA168" t="s">
        <v>2307</v>
      </c>
      <c r="AB168" t="s">
        <v>2306</v>
      </c>
      <c r="AC168" t="s">
        <v>2685</v>
      </c>
    </row>
    <row r="169" spans="1:29" x14ac:dyDescent="0.25">
      <c r="A169">
        <v>611</v>
      </c>
      <c r="B169" t="s">
        <v>135</v>
      </c>
      <c r="C169">
        <v>1997004038</v>
      </c>
      <c r="D169" t="s">
        <v>920</v>
      </c>
      <c r="E169">
        <v>5</v>
      </c>
      <c r="F169" t="s">
        <v>352</v>
      </c>
      <c r="G169" t="s">
        <v>8</v>
      </c>
      <c r="H169">
        <v>2</v>
      </c>
      <c r="I169">
        <v>1</v>
      </c>
      <c r="J169" t="s">
        <v>2315</v>
      </c>
      <c r="K169">
        <v>302</v>
      </c>
      <c r="L169" t="s">
        <v>2314</v>
      </c>
      <c r="M169" t="s">
        <v>2409</v>
      </c>
      <c r="N169" s="33">
        <v>17298092000130</v>
      </c>
      <c r="O169">
        <v>27919</v>
      </c>
      <c r="P169" t="s">
        <v>2440</v>
      </c>
      <c r="Q169" t="s">
        <v>2440</v>
      </c>
      <c r="R169" t="s">
        <v>2440</v>
      </c>
      <c r="S169">
        <v>1</v>
      </c>
      <c r="T169" t="s">
        <v>2279</v>
      </c>
      <c r="U169" t="s">
        <v>2310</v>
      </c>
      <c r="V169">
        <v>6422100</v>
      </c>
      <c r="W169" t="s">
        <v>2327</v>
      </c>
      <c r="X169" t="s">
        <v>2327</v>
      </c>
      <c r="Y169" t="s">
        <v>2322</v>
      </c>
      <c r="Z169" t="s">
        <v>2308</v>
      </c>
      <c r="AA169" t="s">
        <v>2307</v>
      </c>
      <c r="AB169" t="s">
        <v>2306</v>
      </c>
      <c r="AC169" t="s">
        <v>2685</v>
      </c>
    </row>
    <row r="170" spans="1:29" x14ac:dyDescent="0.25">
      <c r="A170">
        <v>611</v>
      </c>
      <c r="B170" t="s">
        <v>135</v>
      </c>
      <c r="C170">
        <v>1997004038</v>
      </c>
      <c r="D170" t="s">
        <v>920</v>
      </c>
      <c r="E170">
        <v>5</v>
      </c>
      <c r="F170" t="s">
        <v>352</v>
      </c>
      <c r="G170" t="s">
        <v>8</v>
      </c>
      <c r="H170">
        <v>2</v>
      </c>
      <c r="I170">
        <v>1</v>
      </c>
      <c r="J170" t="s">
        <v>2315</v>
      </c>
      <c r="K170">
        <v>302</v>
      </c>
      <c r="L170" t="s">
        <v>2314</v>
      </c>
      <c r="M170" t="s">
        <v>2407</v>
      </c>
      <c r="N170" s="33">
        <v>33885724000119</v>
      </c>
      <c r="O170">
        <v>33254</v>
      </c>
      <c r="P170" t="s">
        <v>2442</v>
      </c>
      <c r="Q170" t="s">
        <v>2442</v>
      </c>
      <c r="R170" t="s">
        <v>2442</v>
      </c>
      <c r="S170">
        <v>1</v>
      </c>
      <c r="T170" t="s">
        <v>2279</v>
      </c>
      <c r="U170" t="s">
        <v>2310</v>
      </c>
      <c r="V170">
        <v>6422100</v>
      </c>
      <c r="W170" t="s">
        <v>2327</v>
      </c>
      <c r="X170" t="s">
        <v>2327</v>
      </c>
      <c r="Y170" t="s">
        <v>2322</v>
      </c>
      <c r="Z170" t="s">
        <v>2308</v>
      </c>
      <c r="AA170" t="s">
        <v>2307</v>
      </c>
      <c r="AB170" t="s">
        <v>2306</v>
      </c>
      <c r="AC170" t="s">
        <v>2685</v>
      </c>
    </row>
    <row r="171" spans="1:29" x14ac:dyDescent="0.25">
      <c r="A171">
        <v>611</v>
      </c>
      <c r="B171" t="s">
        <v>135</v>
      </c>
      <c r="C171">
        <v>1997004038</v>
      </c>
      <c r="D171" t="s">
        <v>920</v>
      </c>
      <c r="E171">
        <v>5</v>
      </c>
      <c r="F171" t="s">
        <v>352</v>
      </c>
      <c r="G171" t="s">
        <v>8</v>
      </c>
      <c r="H171">
        <v>2</v>
      </c>
      <c r="I171">
        <v>1</v>
      </c>
      <c r="J171" t="s">
        <v>2315</v>
      </c>
      <c r="K171">
        <v>302</v>
      </c>
      <c r="L171" t="s">
        <v>2314</v>
      </c>
      <c r="M171" t="s">
        <v>2441</v>
      </c>
      <c r="N171" s="33">
        <v>3012230000169</v>
      </c>
      <c r="O171">
        <v>27919</v>
      </c>
      <c r="P171" t="s">
        <v>2440</v>
      </c>
      <c r="Q171" t="s">
        <v>2440</v>
      </c>
      <c r="R171" t="s">
        <v>2440</v>
      </c>
      <c r="S171">
        <v>1</v>
      </c>
      <c r="T171" t="s">
        <v>2279</v>
      </c>
      <c r="U171" t="s">
        <v>2310</v>
      </c>
      <c r="V171">
        <v>6422100</v>
      </c>
      <c r="W171" t="s">
        <v>2327</v>
      </c>
      <c r="X171" t="s">
        <v>2327</v>
      </c>
      <c r="Y171" t="s">
        <v>2322</v>
      </c>
      <c r="Z171" t="s">
        <v>2308</v>
      </c>
      <c r="AA171" t="s">
        <v>2307</v>
      </c>
      <c r="AB171" t="s">
        <v>2306</v>
      </c>
      <c r="AC171" t="s">
        <v>2685</v>
      </c>
    </row>
    <row r="172" spans="1:29" x14ac:dyDescent="0.25">
      <c r="A172">
        <v>611</v>
      </c>
      <c r="B172" t="s">
        <v>135</v>
      </c>
      <c r="C172">
        <v>1997004038</v>
      </c>
      <c r="D172" t="s">
        <v>920</v>
      </c>
      <c r="E172">
        <v>5</v>
      </c>
      <c r="F172" t="s">
        <v>352</v>
      </c>
      <c r="G172" t="s">
        <v>8</v>
      </c>
      <c r="H172">
        <v>2</v>
      </c>
      <c r="I172">
        <v>1</v>
      </c>
      <c r="J172" t="s">
        <v>2315</v>
      </c>
      <c r="K172">
        <v>302</v>
      </c>
      <c r="L172" t="s">
        <v>2314</v>
      </c>
      <c r="M172" t="s">
        <v>2406</v>
      </c>
      <c r="N172" s="33">
        <v>17192451000170</v>
      </c>
      <c r="O172">
        <v>27919</v>
      </c>
      <c r="P172" t="s">
        <v>2440</v>
      </c>
      <c r="Q172" t="s">
        <v>2440</v>
      </c>
      <c r="R172" t="s">
        <v>2440</v>
      </c>
      <c r="S172">
        <v>1</v>
      </c>
      <c r="T172" t="s">
        <v>2279</v>
      </c>
      <c r="U172" t="s">
        <v>2310</v>
      </c>
      <c r="V172">
        <v>6431000</v>
      </c>
      <c r="W172" t="s">
        <v>2317</v>
      </c>
      <c r="X172" t="s">
        <v>2317</v>
      </c>
      <c r="Y172" t="s">
        <v>2316</v>
      </c>
      <c r="Z172" t="s">
        <v>2308</v>
      </c>
      <c r="AA172" t="s">
        <v>2307</v>
      </c>
      <c r="AB172" t="s">
        <v>2306</v>
      </c>
      <c r="AC172" t="s">
        <v>2685</v>
      </c>
    </row>
    <row r="173" spans="1:29" x14ac:dyDescent="0.25">
      <c r="A173">
        <v>611</v>
      </c>
      <c r="B173" t="s">
        <v>135</v>
      </c>
      <c r="C173">
        <v>1997004674</v>
      </c>
      <c r="D173" t="s">
        <v>930</v>
      </c>
      <c r="E173">
        <v>3</v>
      </c>
      <c r="F173" t="s">
        <v>297</v>
      </c>
      <c r="G173" t="s">
        <v>8</v>
      </c>
      <c r="H173">
        <v>2</v>
      </c>
      <c r="I173">
        <v>1</v>
      </c>
      <c r="J173" t="s">
        <v>2315</v>
      </c>
      <c r="K173">
        <v>302</v>
      </c>
      <c r="L173" t="s">
        <v>2314</v>
      </c>
      <c r="M173" t="s">
        <v>2410</v>
      </c>
      <c r="N173" s="33">
        <v>60701190000104</v>
      </c>
      <c r="O173">
        <v>27323</v>
      </c>
      <c r="P173" t="s">
        <v>2437</v>
      </c>
      <c r="Q173" t="s">
        <v>2436</v>
      </c>
      <c r="R173" t="s">
        <v>2436</v>
      </c>
      <c r="S173">
        <v>1</v>
      </c>
      <c r="T173" t="s">
        <v>2279</v>
      </c>
      <c r="U173" t="s">
        <v>2310</v>
      </c>
      <c r="V173">
        <v>6422100</v>
      </c>
      <c r="W173" t="s">
        <v>2327</v>
      </c>
      <c r="X173" t="s">
        <v>2327</v>
      </c>
      <c r="Y173" t="s">
        <v>2322</v>
      </c>
      <c r="Z173" t="s">
        <v>2308</v>
      </c>
      <c r="AA173" t="s">
        <v>2307</v>
      </c>
      <c r="AB173" t="s">
        <v>2306</v>
      </c>
      <c r="AC173" t="s">
        <v>2685</v>
      </c>
    </row>
    <row r="174" spans="1:29" x14ac:dyDescent="0.25">
      <c r="A174">
        <v>611</v>
      </c>
      <c r="B174" t="s">
        <v>135</v>
      </c>
      <c r="C174">
        <v>1997004674</v>
      </c>
      <c r="D174" t="s">
        <v>930</v>
      </c>
      <c r="E174">
        <v>3</v>
      </c>
      <c r="F174" t="s">
        <v>297</v>
      </c>
      <c r="G174" t="s">
        <v>8</v>
      </c>
      <c r="H174">
        <v>2</v>
      </c>
      <c r="I174">
        <v>1</v>
      </c>
      <c r="J174" t="s">
        <v>2315</v>
      </c>
      <c r="K174">
        <v>302</v>
      </c>
      <c r="L174" t="s">
        <v>2314</v>
      </c>
      <c r="M174" t="s">
        <v>2409</v>
      </c>
      <c r="N174" s="33">
        <v>17298092000130</v>
      </c>
      <c r="O174">
        <v>27323</v>
      </c>
      <c r="P174" t="s">
        <v>2437</v>
      </c>
      <c r="Q174" t="s">
        <v>2436</v>
      </c>
      <c r="R174" t="s">
        <v>2436</v>
      </c>
      <c r="S174">
        <v>1</v>
      </c>
      <c r="T174" t="s">
        <v>2279</v>
      </c>
      <c r="U174" t="s">
        <v>2310</v>
      </c>
      <c r="V174">
        <v>6422100</v>
      </c>
      <c r="W174" t="s">
        <v>2327</v>
      </c>
      <c r="X174" t="s">
        <v>2327</v>
      </c>
      <c r="Y174" t="s">
        <v>2322</v>
      </c>
      <c r="Z174" t="s">
        <v>2308</v>
      </c>
      <c r="AA174" t="s">
        <v>2307</v>
      </c>
      <c r="AB174" t="s">
        <v>2306</v>
      </c>
      <c r="AC174" t="s">
        <v>2685</v>
      </c>
    </row>
    <row r="175" spans="1:29" x14ac:dyDescent="0.25">
      <c r="A175">
        <v>611</v>
      </c>
      <c r="B175" t="s">
        <v>135</v>
      </c>
      <c r="C175">
        <v>1997004674</v>
      </c>
      <c r="D175" t="s">
        <v>930</v>
      </c>
      <c r="E175">
        <v>3</v>
      </c>
      <c r="F175" t="s">
        <v>297</v>
      </c>
      <c r="G175" t="s">
        <v>8</v>
      </c>
      <c r="H175">
        <v>2</v>
      </c>
      <c r="I175">
        <v>1</v>
      </c>
      <c r="J175" t="s">
        <v>2315</v>
      </c>
      <c r="K175">
        <v>302</v>
      </c>
      <c r="L175" t="s">
        <v>2314</v>
      </c>
      <c r="M175" t="s">
        <v>2439</v>
      </c>
      <c r="N175" s="33">
        <v>60394079000104</v>
      </c>
      <c r="O175">
        <v>27323</v>
      </c>
      <c r="P175" t="s">
        <v>2437</v>
      </c>
      <c r="Q175" t="s">
        <v>2436</v>
      </c>
      <c r="R175" t="s">
        <v>2436</v>
      </c>
      <c r="S175">
        <v>1</v>
      </c>
      <c r="T175" t="s">
        <v>2279</v>
      </c>
      <c r="U175" t="s">
        <v>2310</v>
      </c>
      <c r="V175">
        <v>6422100</v>
      </c>
      <c r="W175" t="s">
        <v>2327</v>
      </c>
      <c r="X175" t="s">
        <v>2327</v>
      </c>
      <c r="Y175" t="s">
        <v>2322</v>
      </c>
      <c r="Z175" t="s">
        <v>2308</v>
      </c>
      <c r="AA175" t="s">
        <v>2307</v>
      </c>
      <c r="AB175" t="s">
        <v>2306</v>
      </c>
      <c r="AC175" t="s">
        <v>2685</v>
      </c>
    </row>
    <row r="176" spans="1:29" x14ac:dyDescent="0.25">
      <c r="A176">
        <v>611</v>
      </c>
      <c r="B176" t="s">
        <v>135</v>
      </c>
      <c r="C176">
        <v>1997004674</v>
      </c>
      <c r="D176" t="s">
        <v>930</v>
      </c>
      <c r="E176">
        <v>3</v>
      </c>
      <c r="F176" t="s">
        <v>297</v>
      </c>
      <c r="G176" t="s">
        <v>8</v>
      </c>
      <c r="H176">
        <v>2</v>
      </c>
      <c r="I176">
        <v>1</v>
      </c>
      <c r="J176" t="s">
        <v>2315</v>
      </c>
      <c r="K176">
        <v>302</v>
      </c>
      <c r="L176" t="s">
        <v>2314</v>
      </c>
      <c r="M176" t="s">
        <v>2407</v>
      </c>
      <c r="N176" s="33">
        <v>33885724000119</v>
      </c>
      <c r="O176">
        <v>34824</v>
      </c>
      <c r="P176" t="s">
        <v>2438</v>
      </c>
      <c r="Q176" t="s">
        <v>2438</v>
      </c>
      <c r="R176" t="s">
        <v>2438</v>
      </c>
      <c r="S176">
        <v>1</v>
      </c>
      <c r="T176" t="s">
        <v>2279</v>
      </c>
      <c r="U176" t="s">
        <v>2310</v>
      </c>
      <c r="V176">
        <v>6422100</v>
      </c>
      <c r="W176" t="s">
        <v>2327</v>
      </c>
      <c r="X176" t="s">
        <v>2327</v>
      </c>
      <c r="Y176" t="s">
        <v>2322</v>
      </c>
      <c r="Z176" t="s">
        <v>2308</v>
      </c>
      <c r="AA176" t="s">
        <v>2307</v>
      </c>
      <c r="AB176" t="s">
        <v>2306</v>
      </c>
      <c r="AC176" t="s">
        <v>2685</v>
      </c>
    </row>
    <row r="177" spans="1:29" x14ac:dyDescent="0.25">
      <c r="A177">
        <v>611</v>
      </c>
      <c r="B177" t="s">
        <v>135</v>
      </c>
      <c r="C177">
        <v>1997004674</v>
      </c>
      <c r="D177" t="s">
        <v>930</v>
      </c>
      <c r="E177">
        <v>3</v>
      </c>
      <c r="F177" t="s">
        <v>297</v>
      </c>
      <c r="G177" t="s">
        <v>8</v>
      </c>
      <c r="H177">
        <v>2</v>
      </c>
      <c r="I177">
        <v>1</v>
      </c>
      <c r="J177" t="s">
        <v>2315</v>
      </c>
      <c r="K177">
        <v>302</v>
      </c>
      <c r="L177" t="s">
        <v>2314</v>
      </c>
      <c r="M177" t="s">
        <v>2429</v>
      </c>
      <c r="N177" s="33">
        <v>49925225000148</v>
      </c>
      <c r="O177">
        <v>27323</v>
      </c>
      <c r="P177" t="s">
        <v>2437</v>
      </c>
      <c r="Q177" t="s">
        <v>2436</v>
      </c>
      <c r="R177" t="s">
        <v>2436</v>
      </c>
      <c r="S177">
        <v>1</v>
      </c>
      <c r="T177" t="s">
        <v>2279</v>
      </c>
      <c r="U177" t="s">
        <v>2310</v>
      </c>
      <c r="V177">
        <v>6431000</v>
      </c>
      <c r="W177" t="s">
        <v>2317</v>
      </c>
      <c r="X177" t="s">
        <v>2317</v>
      </c>
      <c r="Y177" t="s">
        <v>2316</v>
      </c>
      <c r="Z177" t="s">
        <v>2308</v>
      </c>
      <c r="AA177" t="s">
        <v>2307</v>
      </c>
      <c r="AB177" t="s">
        <v>2306</v>
      </c>
      <c r="AC177" t="s">
        <v>2685</v>
      </c>
    </row>
    <row r="178" spans="1:29" x14ac:dyDescent="0.25">
      <c r="A178">
        <v>611</v>
      </c>
      <c r="B178" t="s">
        <v>135</v>
      </c>
      <c r="C178">
        <v>1997004674</v>
      </c>
      <c r="D178" t="s">
        <v>930</v>
      </c>
      <c r="E178">
        <v>3</v>
      </c>
      <c r="F178" t="s">
        <v>297</v>
      </c>
      <c r="G178" t="s">
        <v>8</v>
      </c>
      <c r="H178">
        <v>2</v>
      </c>
      <c r="I178">
        <v>1</v>
      </c>
      <c r="J178" t="s">
        <v>2315</v>
      </c>
      <c r="K178">
        <v>302</v>
      </c>
      <c r="L178" t="s">
        <v>2314</v>
      </c>
      <c r="M178" t="s">
        <v>2406</v>
      </c>
      <c r="N178" s="33">
        <v>17192451000170</v>
      </c>
      <c r="O178">
        <v>27323</v>
      </c>
      <c r="P178" t="s">
        <v>2437</v>
      </c>
      <c r="Q178" t="s">
        <v>2436</v>
      </c>
      <c r="R178" t="s">
        <v>2436</v>
      </c>
      <c r="S178">
        <v>1</v>
      </c>
      <c r="T178" t="s">
        <v>2279</v>
      </c>
      <c r="U178" t="s">
        <v>2310</v>
      </c>
      <c r="V178">
        <v>6431000</v>
      </c>
      <c r="W178" t="s">
        <v>2317</v>
      </c>
      <c r="X178" t="s">
        <v>2317</v>
      </c>
      <c r="Y178" t="s">
        <v>2316</v>
      </c>
      <c r="Z178" t="s">
        <v>2308</v>
      </c>
      <c r="AA178" t="s">
        <v>2307</v>
      </c>
      <c r="AB178" t="s">
        <v>2306</v>
      </c>
      <c r="AC178" t="s">
        <v>2685</v>
      </c>
    </row>
    <row r="179" spans="1:29" x14ac:dyDescent="0.25">
      <c r="A179">
        <v>611</v>
      </c>
      <c r="B179" t="s">
        <v>135</v>
      </c>
      <c r="C179">
        <v>1998003183</v>
      </c>
      <c r="D179" t="s">
        <v>961</v>
      </c>
      <c r="E179">
        <v>1</v>
      </c>
      <c r="F179" t="s">
        <v>286</v>
      </c>
      <c r="G179" t="s">
        <v>8</v>
      </c>
      <c r="H179">
        <v>2</v>
      </c>
      <c r="I179">
        <v>1</v>
      </c>
      <c r="J179" t="s">
        <v>2315</v>
      </c>
      <c r="K179">
        <v>302</v>
      </c>
      <c r="L179" t="s">
        <v>2314</v>
      </c>
      <c r="M179" t="s">
        <v>2410</v>
      </c>
      <c r="N179" s="33">
        <v>60701190000104</v>
      </c>
      <c r="O179">
        <v>24239</v>
      </c>
      <c r="P179" t="s">
        <v>2435</v>
      </c>
      <c r="Q179" t="s">
        <v>2435</v>
      </c>
      <c r="R179" t="s">
        <v>2435</v>
      </c>
      <c r="S179">
        <v>1</v>
      </c>
      <c r="T179" t="s">
        <v>2279</v>
      </c>
      <c r="U179" t="s">
        <v>2310</v>
      </c>
      <c r="V179">
        <v>6422100</v>
      </c>
      <c r="W179" t="s">
        <v>2327</v>
      </c>
      <c r="X179" t="s">
        <v>2327</v>
      </c>
      <c r="Y179" t="s">
        <v>2322</v>
      </c>
      <c r="Z179" t="s">
        <v>2308</v>
      </c>
      <c r="AA179" t="s">
        <v>2307</v>
      </c>
      <c r="AB179" t="s">
        <v>2306</v>
      </c>
      <c r="AC179" t="s">
        <v>2685</v>
      </c>
    </row>
    <row r="180" spans="1:29" x14ac:dyDescent="0.25">
      <c r="A180">
        <v>611</v>
      </c>
      <c r="B180" t="s">
        <v>135</v>
      </c>
      <c r="C180">
        <v>2006005383</v>
      </c>
      <c r="D180" t="s">
        <v>847</v>
      </c>
      <c r="E180">
        <v>1</v>
      </c>
      <c r="F180" t="s">
        <v>286</v>
      </c>
      <c r="G180" t="s">
        <v>8</v>
      </c>
      <c r="H180">
        <v>2</v>
      </c>
      <c r="I180">
        <v>1</v>
      </c>
      <c r="J180" t="s">
        <v>2315</v>
      </c>
      <c r="K180">
        <v>302</v>
      </c>
      <c r="L180" t="s">
        <v>2314</v>
      </c>
      <c r="M180" t="s">
        <v>2406</v>
      </c>
      <c r="N180" s="33">
        <v>17192451000170</v>
      </c>
      <c r="O180">
        <v>33235</v>
      </c>
      <c r="P180" t="s">
        <v>2434</v>
      </c>
      <c r="Q180" t="s">
        <v>2434</v>
      </c>
      <c r="R180" t="s">
        <v>2434</v>
      </c>
      <c r="S180">
        <v>1</v>
      </c>
      <c r="T180" t="s">
        <v>2279</v>
      </c>
      <c r="U180" t="s">
        <v>2310</v>
      </c>
      <c r="V180">
        <v>6431000</v>
      </c>
      <c r="W180" t="s">
        <v>2317</v>
      </c>
      <c r="X180" t="s">
        <v>2317</v>
      </c>
      <c r="Y180" t="s">
        <v>2316</v>
      </c>
      <c r="Z180" t="s">
        <v>2308</v>
      </c>
      <c r="AA180" t="s">
        <v>2307</v>
      </c>
      <c r="AB180" t="s">
        <v>2306</v>
      </c>
      <c r="AC180" t="s">
        <v>2685</v>
      </c>
    </row>
    <row r="181" spans="1:29" x14ac:dyDescent="0.25">
      <c r="A181">
        <v>611</v>
      </c>
      <c r="B181" t="s">
        <v>135</v>
      </c>
      <c r="C181">
        <v>2009002547</v>
      </c>
      <c r="D181" t="s">
        <v>1683</v>
      </c>
      <c r="E181">
        <v>1</v>
      </c>
      <c r="F181" t="s">
        <v>286</v>
      </c>
      <c r="G181" t="s">
        <v>8</v>
      </c>
      <c r="H181">
        <v>2</v>
      </c>
      <c r="I181">
        <v>1</v>
      </c>
      <c r="J181" t="s">
        <v>2315</v>
      </c>
      <c r="K181">
        <v>302</v>
      </c>
      <c r="L181" t="s">
        <v>2314</v>
      </c>
      <c r="M181" t="s">
        <v>2410</v>
      </c>
      <c r="N181" s="33">
        <v>60701190000104</v>
      </c>
      <c r="O181">
        <v>27920</v>
      </c>
      <c r="P181" t="s">
        <v>2432</v>
      </c>
      <c r="Q181" t="s">
        <v>2432</v>
      </c>
      <c r="R181" t="s">
        <v>2432</v>
      </c>
      <c r="S181">
        <v>1</v>
      </c>
      <c r="T181" t="s">
        <v>2279</v>
      </c>
      <c r="U181" t="s">
        <v>2310</v>
      </c>
      <c r="V181">
        <v>6422100</v>
      </c>
      <c r="W181" t="s">
        <v>2327</v>
      </c>
      <c r="X181" t="s">
        <v>2327</v>
      </c>
      <c r="Y181" t="s">
        <v>2322</v>
      </c>
      <c r="Z181" t="s">
        <v>2308</v>
      </c>
      <c r="AA181" t="s">
        <v>2307</v>
      </c>
      <c r="AB181" t="s">
        <v>2306</v>
      </c>
      <c r="AC181" t="s">
        <v>2685</v>
      </c>
    </row>
    <row r="182" spans="1:29" x14ac:dyDescent="0.25">
      <c r="A182">
        <v>611</v>
      </c>
      <c r="B182" t="s">
        <v>135</v>
      </c>
      <c r="C182">
        <v>2009002547</v>
      </c>
      <c r="D182" t="s">
        <v>1683</v>
      </c>
      <c r="E182">
        <v>1</v>
      </c>
      <c r="F182" t="s">
        <v>286</v>
      </c>
      <c r="G182" t="s">
        <v>8</v>
      </c>
      <c r="H182">
        <v>2</v>
      </c>
      <c r="I182">
        <v>1</v>
      </c>
      <c r="J182" t="s">
        <v>2315</v>
      </c>
      <c r="K182">
        <v>302</v>
      </c>
      <c r="L182" t="s">
        <v>2314</v>
      </c>
      <c r="M182" t="s">
        <v>2407</v>
      </c>
      <c r="N182" s="33">
        <v>33885724000119</v>
      </c>
      <c r="O182">
        <v>33601</v>
      </c>
      <c r="P182" t="s">
        <v>2433</v>
      </c>
      <c r="Q182" t="s">
        <v>2433</v>
      </c>
      <c r="R182" t="s">
        <v>2433</v>
      </c>
      <c r="S182">
        <v>1</v>
      </c>
      <c r="T182" t="s">
        <v>2279</v>
      </c>
      <c r="U182" t="s">
        <v>2310</v>
      </c>
      <c r="V182">
        <v>6422100</v>
      </c>
      <c r="W182" t="s">
        <v>2327</v>
      </c>
      <c r="X182" t="s">
        <v>2327</v>
      </c>
      <c r="Y182" t="s">
        <v>2322</v>
      </c>
      <c r="Z182" t="s">
        <v>2308</v>
      </c>
      <c r="AA182" t="s">
        <v>2307</v>
      </c>
      <c r="AB182" t="s">
        <v>2306</v>
      </c>
      <c r="AC182" t="s">
        <v>2685</v>
      </c>
    </row>
    <row r="183" spans="1:29" x14ac:dyDescent="0.25">
      <c r="A183">
        <v>611</v>
      </c>
      <c r="B183" t="s">
        <v>135</v>
      </c>
      <c r="C183">
        <v>2009002547</v>
      </c>
      <c r="D183" t="s">
        <v>1683</v>
      </c>
      <c r="E183">
        <v>1</v>
      </c>
      <c r="F183" t="s">
        <v>286</v>
      </c>
      <c r="G183" t="s">
        <v>8</v>
      </c>
      <c r="H183">
        <v>2</v>
      </c>
      <c r="I183">
        <v>1</v>
      </c>
      <c r="J183" t="s">
        <v>2315</v>
      </c>
      <c r="K183">
        <v>302</v>
      </c>
      <c r="L183" t="s">
        <v>2314</v>
      </c>
      <c r="M183" t="s">
        <v>2406</v>
      </c>
      <c r="N183" s="33">
        <v>17192451000170</v>
      </c>
      <c r="O183">
        <v>27920</v>
      </c>
      <c r="P183" t="s">
        <v>2432</v>
      </c>
      <c r="Q183" t="s">
        <v>2432</v>
      </c>
      <c r="R183" t="s">
        <v>2432</v>
      </c>
      <c r="S183">
        <v>1</v>
      </c>
      <c r="T183" t="s">
        <v>2279</v>
      </c>
      <c r="U183" t="s">
        <v>2310</v>
      </c>
      <c r="V183">
        <v>6431000</v>
      </c>
      <c r="W183" t="s">
        <v>2317</v>
      </c>
      <c r="X183" t="s">
        <v>2317</v>
      </c>
      <c r="Y183" t="s">
        <v>2316</v>
      </c>
      <c r="Z183" t="s">
        <v>2308</v>
      </c>
      <c r="AA183" t="s">
        <v>2307</v>
      </c>
      <c r="AB183" t="s">
        <v>2306</v>
      </c>
      <c r="AC183" t="s">
        <v>2685</v>
      </c>
    </row>
    <row r="184" spans="1:29" x14ac:dyDescent="0.25">
      <c r="A184">
        <v>611</v>
      </c>
      <c r="B184" t="s">
        <v>135</v>
      </c>
      <c r="C184">
        <v>2009002611</v>
      </c>
      <c r="D184" t="s">
        <v>1685</v>
      </c>
      <c r="E184">
        <v>5</v>
      </c>
      <c r="F184" t="s">
        <v>352</v>
      </c>
      <c r="G184" t="s">
        <v>8</v>
      </c>
      <c r="H184">
        <v>2</v>
      </c>
      <c r="I184">
        <v>1</v>
      </c>
      <c r="J184" t="s">
        <v>2315</v>
      </c>
      <c r="K184">
        <v>302</v>
      </c>
      <c r="L184" t="s">
        <v>2314</v>
      </c>
      <c r="M184" t="s">
        <v>2410</v>
      </c>
      <c r="N184" s="33">
        <v>60701190000104</v>
      </c>
      <c r="O184">
        <v>27921</v>
      </c>
      <c r="P184" t="s">
        <v>2432</v>
      </c>
      <c r="Q184" t="s">
        <v>2432</v>
      </c>
      <c r="R184" t="s">
        <v>2432</v>
      </c>
      <c r="S184">
        <v>1</v>
      </c>
      <c r="T184" t="s">
        <v>2279</v>
      </c>
      <c r="U184" t="s">
        <v>2310</v>
      </c>
      <c r="V184">
        <v>6422100</v>
      </c>
      <c r="W184" t="s">
        <v>2327</v>
      </c>
      <c r="X184" t="s">
        <v>2327</v>
      </c>
      <c r="Y184" t="s">
        <v>2322</v>
      </c>
      <c r="Z184" t="s">
        <v>2308</v>
      </c>
      <c r="AA184" t="s">
        <v>2307</v>
      </c>
      <c r="AB184" t="s">
        <v>2306</v>
      </c>
      <c r="AC184" t="s">
        <v>2685</v>
      </c>
    </row>
    <row r="185" spans="1:29" x14ac:dyDescent="0.25">
      <c r="A185">
        <v>611</v>
      </c>
      <c r="B185" t="s">
        <v>135</v>
      </c>
      <c r="C185">
        <v>2009002611</v>
      </c>
      <c r="D185" t="s">
        <v>1685</v>
      </c>
      <c r="E185">
        <v>5</v>
      </c>
      <c r="F185" t="s">
        <v>352</v>
      </c>
      <c r="G185" t="s">
        <v>8</v>
      </c>
      <c r="H185">
        <v>2</v>
      </c>
      <c r="I185">
        <v>1</v>
      </c>
      <c r="J185" t="s">
        <v>2315</v>
      </c>
      <c r="K185">
        <v>302</v>
      </c>
      <c r="L185" t="s">
        <v>2314</v>
      </c>
      <c r="M185" t="s">
        <v>2407</v>
      </c>
      <c r="N185" s="33">
        <v>33885724000119</v>
      </c>
      <c r="O185">
        <v>33603</v>
      </c>
      <c r="P185" t="s">
        <v>2433</v>
      </c>
      <c r="Q185" t="s">
        <v>2433</v>
      </c>
      <c r="R185" t="s">
        <v>2433</v>
      </c>
      <c r="S185">
        <v>1</v>
      </c>
      <c r="T185" t="s">
        <v>2279</v>
      </c>
      <c r="U185" t="s">
        <v>2310</v>
      </c>
      <c r="V185">
        <v>6422100</v>
      </c>
      <c r="W185" t="s">
        <v>2327</v>
      </c>
      <c r="X185" t="s">
        <v>2327</v>
      </c>
      <c r="Y185" t="s">
        <v>2322</v>
      </c>
      <c r="Z185" t="s">
        <v>2308</v>
      </c>
      <c r="AA185" t="s">
        <v>2307</v>
      </c>
      <c r="AB185" t="s">
        <v>2306</v>
      </c>
      <c r="AC185" t="s">
        <v>2685</v>
      </c>
    </row>
    <row r="186" spans="1:29" x14ac:dyDescent="0.25">
      <c r="A186">
        <v>611</v>
      </c>
      <c r="B186" t="s">
        <v>135</v>
      </c>
      <c r="C186">
        <v>2009002611</v>
      </c>
      <c r="D186" t="s">
        <v>1685</v>
      </c>
      <c r="E186">
        <v>5</v>
      </c>
      <c r="F186" t="s">
        <v>352</v>
      </c>
      <c r="G186" t="s">
        <v>8</v>
      </c>
      <c r="H186">
        <v>2</v>
      </c>
      <c r="I186">
        <v>1</v>
      </c>
      <c r="J186" t="s">
        <v>2315</v>
      </c>
      <c r="K186">
        <v>302</v>
      </c>
      <c r="L186" t="s">
        <v>2314</v>
      </c>
      <c r="M186" t="s">
        <v>2406</v>
      </c>
      <c r="N186" s="33">
        <v>17192451000170</v>
      </c>
      <c r="O186">
        <v>27921</v>
      </c>
      <c r="P186" t="s">
        <v>2432</v>
      </c>
      <c r="Q186" t="s">
        <v>2432</v>
      </c>
      <c r="R186" t="s">
        <v>2432</v>
      </c>
      <c r="S186">
        <v>1</v>
      </c>
      <c r="T186" t="s">
        <v>2279</v>
      </c>
      <c r="U186" t="s">
        <v>2310</v>
      </c>
      <c r="V186">
        <v>6431000</v>
      </c>
      <c r="W186" t="s">
        <v>2317</v>
      </c>
      <c r="X186" t="s">
        <v>2317</v>
      </c>
      <c r="Y186" t="s">
        <v>2316</v>
      </c>
      <c r="Z186" t="s">
        <v>2308</v>
      </c>
      <c r="AA186" t="s">
        <v>2307</v>
      </c>
      <c r="AB186" t="s">
        <v>2306</v>
      </c>
      <c r="AC186" t="s">
        <v>2685</v>
      </c>
    </row>
    <row r="187" spans="1:29" x14ac:dyDescent="0.25">
      <c r="A187">
        <v>611</v>
      </c>
      <c r="B187" t="s">
        <v>135</v>
      </c>
      <c r="C187">
        <v>2009002865</v>
      </c>
      <c r="D187" t="s">
        <v>1688</v>
      </c>
      <c r="E187">
        <v>3</v>
      </c>
      <c r="F187" t="s">
        <v>297</v>
      </c>
      <c r="G187" t="s">
        <v>8</v>
      </c>
      <c r="H187">
        <v>2</v>
      </c>
      <c r="I187">
        <v>1</v>
      </c>
      <c r="J187" t="s">
        <v>2315</v>
      </c>
      <c r="K187">
        <v>302</v>
      </c>
      <c r="L187" t="s">
        <v>2314</v>
      </c>
      <c r="M187" t="s">
        <v>2410</v>
      </c>
      <c r="N187" s="33">
        <v>60701190000104</v>
      </c>
      <c r="O187">
        <v>22858</v>
      </c>
      <c r="P187" t="s">
        <v>2428</v>
      </c>
      <c r="Q187" t="s">
        <v>2428</v>
      </c>
      <c r="R187" t="s">
        <v>2427</v>
      </c>
      <c r="S187">
        <v>1</v>
      </c>
      <c r="T187" t="s">
        <v>2279</v>
      </c>
      <c r="U187" t="s">
        <v>2310</v>
      </c>
      <c r="V187">
        <v>6422100</v>
      </c>
      <c r="W187" t="s">
        <v>2327</v>
      </c>
      <c r="X187" t="s">
        <v>2327</v>
      </c>
      <c r="Y187" t="s">
        <v>2322</v>
      </c>
      <c r="Z187" t="s">
        <v>2308</v>
      </c>
      <c r="AA187" t="s">
        <v>2307</v>
      </c>
      <c r="AB187" t="s">
        <v>2306</v>
      </c>
      <c r="AC187" t="s">
        <v>2685</v>
      </c>
    </row>
    <row r="188" spans="1:29" x14ac:dyDescent="0.25">
      <c r="A188">
        <v>611</v>
      </c>
      <c r="B188" t="s">
        <v>135</v>
      </c>
      <c r="C188">
        <v>2009002865</v>
      </c>
      <c r="D188" t="s">
        <v>1688</v>
      </c>
      <c r="E188">
        <v>3</v>
      </c>
      <c r="F188" t="s">
        <v>297</v>
      </c>
      <c r="G188" t="s">
        <v>8</v>
      </c>
      <c r="H188">
        <v>2</v>
      </c>
      <c r="I188">
        <v>1</v>
      </c>
      <c r="J188" t="s">
        <v>2315</v>
      </c>
      <c r="K188">
        <v>302</v>
      </c>
      <c r="L188" t="s">
        <v>2314</v>
      </c>
      <c r="M188" t="s">
        <v>2431</v>
      </c>
      <c r="N188" s="33">
        <v>60872504000123</v>
      </c>
      <c r="O188">
        <v>22858</v>
      </c>
      <c r="P188" t="s">
        <v>2428</v>
      </c>
      <c r="Q188" t="s">
        <v>2428</v>
      </c>
      <c r="R188" t="s">
        <v>2427</v>
      </c>
      <c r="S188">
        <v>1</v>
      </c>
      <c r="T188" t="s">
        <v>2279</v>
      </c>
      <c r="U188" t="s">
        <v>2310</v>
      </c>
      <c r="V188">
        <v>6422100</v>
      </c>
      <c r="W188" t="s">
        <v>2327</v>
      </c>
      <c r="X188" t="s">
        <v>2327</v>
      </c>
      <c r="Y188" t="s">
        <v>2322</v>
      </c>
      <c r="Z188" t="s">
        <v>2308</v>
      </c>
      <c r="AA188" t="s">
        <v>2307</v>
      </c>
      <c r="AB188" t="s">
        <v>2306</v>
      </c>
      <c r="AC188" t="s">
        <v>2685</v>
      </c>
    </row>
    <row r="189" spans="1:29" x14ac:dyDescent="0.25">
      <c r="A189">
        <v>611</v>
      </c>
      <c r="B189" t="s">
        <v>135</v>
      </c>
      <c r="C189">
        <v>2009002865</v>
      </c>
      <c r="D189" t="s">
        <v>1688</v>
      </c>
      <c r="E189">
        <v>3</v>
      </c>
      <c r="F189" t="s">
        <v>297</v>
      </c>
      <c r="G189" t="s">
        <v>8</v>
      </c>
      <c r="H189">
        <v>2</v>
      </c>
      <c r="I189">
        <v>1</v>
      </c>
      <c r="J189" t="s">
        <v>2315</v>
      </c>
      <c r="K189">
        <v>302</v>
      </c>
      <c r="L189" t="s">
        <v>2314</v>
      </c>
      <c r="M189" t="s">
        <v>2409</v>
      </c>
      <c r="N189" s="33">
        <v>17298092000130</v>
      </c>
      <c r="O189">
        <v>22858</v>
      </c>
      <c r="P189" t="s">
        <v>2428</v>
      </c>
      <c r="Q189" t="s">
        <v>2428</v>
      </c>
      <c r="R189" t="s">
        <v>2427</v>
      </c>
      <c r="S189">
        <v>1</v>
      </c>
      <c r="T189" t="s">
        <v>2279</v>
      </c>
      <c r="U189" t="s">
        <v>2310</v>
      </c>
      <c r="V189">
        <v>6422100</v>
      </c>
      <c r="W189" t="s">
        <v>2327</v>
      </c>
      <c r="X189" t="s">
        <v>2327</v>
      </c>
      <c r="Y189" t="s">
        <v>2322</v>
      </c>
      <c r="Z189" t="s">
        <v>2308</v>
      </c>
      <c r="AA189" t="s">
        <v>2307</v>
      </c>
      <c r="AB189" t="s">
        <v>2306</v>
      </c>
      <c r="AC189" t="s">
        <v>2685</v>
      </c>
    </row>
    <row r="190" spans="1:29" x14ac:dyDescent="0.25">
      <c r="A190">
        <v>611</v>
      </c>
      <c r="B190" t="s">
        <v>135</v>
      </c>
      <c r="C190">
        <v>2009002865</v>
      </c>
      <c r="D190" t="s">
        <v>1688</v>
      </c>
      <c r="E190">
        <v>3</v>
      </c>
      <c r="F190" t="s">
        <v>297</v>
      </c>
      <c r="G190" t="s">
        <v>8</v>
      </c>
      <c r="H190">
        <v>2</v>
      </c>
      <c r="I190">
        <v>1</v>
      </c>
      <c r="J190" t="s">
        <v>2315</v>
      </c>
      <c r="K190">
        <v>302</v>
      </c>
      <c r="L190" t="s">
        <v>2314</v>
      </c>
      <c r="M190" t="s">
        <v>2407</v>
      </c>
      <c r="N190" s="33">
        <v>33885724000119</v>
      </c>
      <c r="O190">
        <v>33574</v>
      </c>
      <c r="P190" t="s">
        <v>2430</v>
      </c>
      <c r="Q190" t="s">
        <v>2430</v>
      </c>
      <c r="R190" t="s">
        <v>2430</v>
      </c>
      <c r="S190">
        <v>1</v>
      </c>
      <c r="T190" t="s">
        <v>2279</v>
      </c>
      <c r="U190" t="s">
        <v>2310</v>
      </c>
      <c r="V190">
        <v>6422100</v>
      </c>
      <c r="W190" t="s">
        <v>2327</v>
      </c>
      <c r="X190" t="s">
        <v>2327</v>
      </c>
      <c r="Y190" t="s">
        <v>2322</v>
      </c>
      <c r="Z190" t="s">
        <v>2308</v>
      </c>
      <c r="AA190" t="s">
        <v>2307</v>
      </c>
      <c r="AB190" t="s">
        <v>2306</v>
      </c>
      <c r="AC190" t="s">
        <v>2685</v>
      </c>
    </row>
    <row r="191" spans="1:29" x14ac:dyDescent="0.25">
      <c r="A191">
        <v>611</v>
      </c>
      <c r="B191" t="s">
        <v>135</v>
      </c>
      <c r="C191">
        <v>2009002865</v>
      </c>
      <c r="D191" t="s">
        <v>1688</v>
      </c>
      <c r="E191">
        <v>3</v>
      </c>
      <c r="F191" t="s">
        <v>297</v>
      </c>
      <c r="G191" t="s">
        <v>8</v>
      </c>
      <c r="H191">
        <v>2</v>
      </c>
      <c r="I191">
        <v>1</v>
      </c>
      <c r="J191" t="s">
        <v>2315</v>
      </c>
      <c r="K191">
        <v>302</v>
      </c>
      <c r="L191" t="s">
        <v>2314</v>
      </c>
      <c r="M191" t="s">
        <v>2429</v>
      </c>
      <c r="N191" s="33">
        <v>49925225000148</v>
      </c>
      <c r="O191">
        <v>22913</v>
      </c>
      <c r="P191" t="s">
        <v>2428</v>
      </c>
      <c r="Q191" t="s">
        <v>2428</v>
      </c>
      <c r="R191" t="s">
        <v>2427</v>
      </c>
      <c r="S191">
        <v>1</v>
      </c>
      <c r="T191" t="s">
        <v>2279</v>
      </c>
      <c r="U191" t="s">
        <v>2310</v>
      </c>
      <c r="V191">
        <v>6431000</v>
      </c>
      <c r="W191" t="s">
        <v>2317</v>
      </c>
      <c r="X191" t="s">
        <v>2317</v>
      </c>
      <c r="Y191" t="s">
        <v>2316</v>
      </c>
      <c r="Z191" t="s">
        <v>2308</v>
      </c>
      <c r="AA191" t="s">
        <v>2307</v>
      </c>
      <c r="AB191" t="s">
        <v>2306</v>
      </c>
      <c r="AC191" t="s">
        <v>2685</v>
      </c>
    </row>
    <row r="192" spans="1:29" x14ac:dyDescent="0.25">
      <c r="A192">
        <v>611</v>
      </c>
      <c r="B192" t="s">
        <v>135</v>
      </c>
      <c r="C192">
        <v>2009002865</v>
      </c>
      <c r="D192" t="s">
        <v>1688</v>
      </c>
      <c r="E192">
        <v>3</v>
      </c>
      <c r="F192" t="s">
        <v>297</v>
      </c>
      <c r="G192" t="s">
        <v>8</v>
      </c>
      <c r="H192">
        <v>2</v>
      </c>
      <c r="I192">
        <v>1</v>
      </c>
      <c r="J192" t="s">
        <v>2315</v>
      </c>
      <c r="K192">
        <v>302</v>
      </c>
      <c r="L192" t="s">
        <v>2314</v>
      </c>
      <c r="M192" t="s">
        <v>2406</v>
      </c>
      <c r="N192" s="33">
        <v>17192451000170</v>
      </c>
      <c r="O192">
        <v>22858</v>
      </c>
      <c r="P192" t="s">
        <v>2428</v>
      </c>
      <c r="Q192" t="s">
        <v>2428</v>
      </c>
      <c r="R192" t="s">
        <v>2427</v>
      </c>
      <c r="S192">
        <v>1</v>
      </c>
      <c r="T192" t="s">
        <v>2279</v>
      </c>
      <c r="U192" t="s">
        <v>2310</v>
      </c>
      <c r="V192">
        <v>6431000</v>
      </c>
      <c r="W192" t="s">
        <v>2317</v>
      </c>
      <c r="X192" t="s">
        <v>2317</v>
      </c>
      <c r="Y192" t="s">
        <v>2316</v>
      </c>
      <c r="Z192" t="s">
        <v>2308</v>
      </c>
      <c r="AA192" t="s">
        <v>2307</v>
      </c>
      <c r="AB192" t="s">
        <v>2306</v>
      </c>
      <c r="AC192" t="s">
        <v>2685</v>
      </c>
    </row>
    <row r="193" spans="1:29" x14ac:dyDescent="0.25">
      <c r="A193">
        <v>611</v>
      </c>
      <c r="B193" t="s">
        <v>135</v>
      </c>
      <c r="C193">
        <v>2010004418</v>
      </c>
      <c r="D193" t="s">
        <v>1756</v>
      </c>
      <c r="E193">
        <v>3</v>
      </c>
      <c r="F193" t="s">
        <v>297</v>
      </c>
      <c r="G193" t="s">
        <v>8</v>
      </c>
      <c r="H193">
        <v>2</v>
      </c>
      <c r="I193">
        <v>1</v>
      </c>
      <c r="J193" t="s">
        <v>2315</v>
      </c>
      <c r="K193">
        <v>302</v>
      </c>
      <c r="L193" t="s">
        <v>2314</v>
      </c>
      <c r="M193" t="s">
        <v>2410</v>
      </c>
      <c r="N193" s="33">
        <v>60701190000104</v>
      </c>
      <c r="O193">
        <v>31009</v>
      </c>
      <c r="P193" t="s">
        <v>2426</v>
      </c>
      <c r="Q193" t="s">
        <v>2426</v>
      </c>
      <c r="R193" t="s">
        <v>2426</v>
      </c>
      <c r="S193">
        <v>1</v>
      </c>
      <c r="T193" t="s">
        <v>2279</v>
      </c>
      <c r="U193" t="s">
        <v>2310</v>
      </c>
      <c r="V193">
        <v>6422100</v>
      </c>
      <c r="W193" t="s">
        <v>2327</v>
      </c>
      <c r="X193" t="s">
        <v>2327</v>
      </c>
      <c r="Y193" t="s">
        <v>2322</v>
      </c>
      <c r="Z193" t="s">
        <v>2308</v>
      </c>
      <c r="AA193" t="s">
        <v>2307</v>
      </c>
      <c r="AB193" t="s">
        <v>2306</v>
      </c>
      <c r="AC193" t="s">
        <v>2685</v>
      </c>
    </row>
    <row r="194" spans="1:29" x14ac:dyDescent="0.25">
      <c r="A194">
        <v>611</v>
      </c>
      <c r="B194" t="s">
        <v>135</v>
      </c>
      <c r="C194">
        <v>2010004418</v>
      </c>
      <c r="D194" t="s">
        <v>1756</v>
      </c>
      <c r="E194">
        <v>3</v>
      </c>
      <c r="F194" t="s">
        <v>297</v>
      </c>
      <c r="G194" t="s">
        <v>8</v>
      </c>
      <c r="H194">
        <v>2</v>
      </c>
      <c r="I194">
        <v>1</v>
      </c>
      <c r="J194" t="s">
        <v>2315</v>
      </c>
      <c r="K194">
        <v>302</v>
      </c>
      <c r="L194" t="s">
        <v>2314</v>
      </c>
      <c r="M194" t="s">
        <v>2409</v>
      </c>
      <c r="N194" s="33">
        <v>17298092000130</v>
      </c>
      <c r="O194">
        <v>35446</v>
      </c>
      <c r="P194" t="s">
        <v>2425</v>
      </c>
      <c r="Q194" t="s">
        <v>2425</v>
      </c>
      <c r="R194" t="s">
        <v>2425</v>
      </c>
      <c r="S194">
        <v>1</v>
      </c>
      <c r="T194" t="s">
        <v>2279</v>
      </c>
      <c r="U194" t="s">
        <v>2310</v>
      </c>
      <c r="V194">
        <v>6422100</v>
      </c>
      <c r="W194" t="s">
        <v>2327</v>
      </c>
      <c r="X194" t="s">
        <v>2327</v>
      </c>
      <c r="Y194" t="s">
        <v>2322</v>
      </c>
      <c r="Z194" t="s">
        <v>2308</v>
      </c>
      <c r="AA194" t="s">
        <v>2307</v>
      </c>
      <c r="AB194" t="s">
        <v>2306</v>
      </c>
      <c r="AC194" t="s">
        <v>2685</v>
      </c>
    </row>
    <row r="195" spans="1:29" x14ac:dyDescent="0.25">
      <c r="A195">
        <v>611</v>
      </c>
      <c r="B195" t="s">
        <v>135</v>
      </c>
      <c r="C195">
        <v>2019002019</v>
      </c>
      <c r="D195" t="s">
        <v>2089</v>
      </c>
      <c r="E195">
        <v>1</v>
      </c>
      <c r="F195" t="s">
        <v>286</v>
      </c>
      <c r="G195" t="s">
        <v>8</v>
      </c>
      <c r="H195">
        <v>2</v>
      </c>
      <c r="I195">
        <v>1</v>
      </c>
      <c r="J195" t="s">
        <v>2315</v>
      </c>
      <c r="K195">
        <v>310</v>
      </c>
      <c r="L195" t="s">
        <v>2314</v>
      </c>
      <c r="M195" t="s">
        <v>2410</v>
      </c>
      <c r="N195" s="33">
        <v>60701190000104</v>
      </c>
      <c r="O195">
        <v>40305</v>
      </c>
      <c r="P195" t="s">
        <v>2424</v>
      </c>
      <c r="Q195" t="s">
        <v>2424</v>
      </c>
      <c r="R195" t="s">
        <v>2424</v>
      </c>
      <c r="S195">
        <v>1</v>
      </c>
      <c r="T195" t="s">
        <v>2279</v>
      </c>
      <c r="U195" t="s">
        <v>2310</v>
      </c>
      <c r="V195">
        <v>6422100</v>
      </c>
      <c r="W195" t="s">
        <v>2327</v>
      </c>
      <c r="X195" t="s">
        <v>2327</v>
      </c>
      <c r="Y195" t="s">
        <v>2322</v>
      </c>
      <c r="Z195" t="s">
        <v>2308</v>
      </c>
      <c r="AA195" t="s">
        <v>2307</v>
      </c>
      <c r="AB195" t="s">
        <v>2306</v>
      </c>
      <c r="AC195" t="s">
        <v>2685</v>
      </c>
    </row>
    <row r="196" spans="1:29" x14ac:dyDescent="0.25">
      <c r="A196">
        <v>611</v>
      </c>
      <c r="B196" t="s">
        <v>135</v>
      </c>
      <c r="C196">
        <v>2019002019</v>
      </c>
      <c r="D196" t="s">
        <v>2089</v>
      </c>
      <c r="E196">
        <v>1</v>
      </c>
      <c r="F196" t="s">
        <v>286</v>
      </c>
      <c r="G196" t="s">
        <v>8</v>
      </c>
      <c r="H196">
        <v>2</v>
      </c>
      <c r="I196">
        <v>1</v>
      </c>
      <c r="J196" t="s">
        <v>2315</v>
      </c>
      <c r="K196">
        <v>310</v>
      </c>
      <c r="L196" t="s">
        <v>2314</v>
      </c>
      <c r="M196" t="s">
        <v>2407</v>
      </c>
      <c r="N196" s="33">
        <v>33885724000119</v>
      </c>
      <c r="O196">
        <v>40305</v>
      </c>
      <c r="P196" t="s">
        <v>2424</v>
      </c>
      <c r="Q196" t="s">
        <v>2424</v>
      </c>
      <c r="R196" t="s">
        <v>2424</v>
      </c>
      <c r="S196">
        <v>1</v>
      </c>
      <c r="T196" t="s">
        <v>2279</v>
      </c>
      <c r="U196" t="s">
        <v>2310</v>
      </c>
      <c r="V196">
        <v>6422100</v>
      </c>
      <c r="W196" t="s">
        <v>2327</v>
      </c>
      <c r="X196" t="s">
        <v>2327</v>
      </c>
      <c r="Y196" t="s">
        <v>2322</v>
      </c>
      <c r="Z196" t="s">
        <v>2308</v>
      </c>
      <c r="AA196" t="s">
        <v>2307</v>
      </c>
      <c r="AB196" t="s">
        <v>2306</v>
      </c>
      <c r="AC196" t="s">
        <v>2685</v>
      </c>
    </row>
    <row r="197" spans="1:29" x14ac:dyDescent="0.25">
      <c r="A197">
        <v>611</v>
      </c>
      <c r="B197" t="s">
        <v>135</v>
      </c>
      <c r="C197">
        <v>2019002183</v>
      </c>
      <c r="D197" t="s">
        <v>2091</v>
      </c>
      <c r="E197">
        <v>5</v>
      </c>
      <c r="F197" t="s">
        <v>352</v>
      </c>
      <c r="G197" t="s">
        <v>8</v>
      </c>
      <c r="H197">
        <v>2</v>
      </c>
      <c r="I197">
        <v>1</v>
      </c>
      <c r="J197" t="s">
        <v>2315</v>
      </c>
      <c r="K197">
        <v>310</v>
      </c>
      <c r="L197" t="s">
        <v>2314</v>
      </c>
      <c r="M197" t="s">
        <v>2410</v>
      </c>
      <c r="N197" s="33">
        <v>60701190000104</v>
      </c>
      <c r="O197">
        <v>40306</v>
      </c>
      <c r="P197" t="s">
        <v>2424</v>
      </c>
      <c r="Q197" t="s">
        <v>2424</v>
      </c>
      <c r="R197" t="s">
        <v>2424</v>
      </c>
      <c r="S197">
        <v>1</v>
      </c>
      <c r="T197" t="s">
        <v>2279</v>
      </c>
      <c r="U197" t="s">
        <v>2310</v>
      </c>
      <c r="V197">
        <v>6422100</v>
      </c>
      <c r="W197" t="s">
        <v>2327</v>
      </c>
      <c r="X197" t="s">
        <v>2327</v>
      </c>
      <c r="Y197" t="s">
        <v>2322</v>
      </c>
      <c r="Z197" t="s">
        <v>2308</v>
      </c>
      <c r="AA197" t="s">
        <v>2307</v>
      </c>
      <c r="AB197" t="s">
        <v>2306</v>
      </c>
      <c r="AC197" t="s">
        <v>2685</v>
      </c>
    </row>
    <row r="198" spans="1:29" x14ac:dyDescent="0.25">
      <c r="A198">
        <v>611</v>
      </c>
      <c r="B198" t="s">
        <v>135</v>
      </c>
      <c r="C198">
        <v>2019002183</v>
      </c>
      <c r="D198" t="s">
        <v>2091</v>
      </c>
      <c r="E198">
        <v>5</v>
      </c>
      <c r="F198" t="s">
        <v>352</v>
      </c>
      <c r="G198" t="s">
        <v>8</v>
      </c>
      <c r="H198">
        <v>2</v>
      </c>
      <c r="I198">
        <v>1</v>
      </c>
      <c r="J198" t="s">
        <v>2315</v>
      </c>
      <c r="K198">
        <v>310</v>
      </c>
      <c r="L198" t="s">
        <v>2314</v>
      </c>
      <c r="M198" t="s">
        <v>2407</v>
      </c>
      <c r="N198" s="33">
        <v>33885724000119</v>
      </c>
      <c r="O198">
        <v>40306</v>
      </c>
      <c r="P198" t="s">
        <v>2424</v>
      </c>
      <c r="Q198" t="s">
        <v>2424</v>
      </c>
      <c r="R198" t="s">
        <v>2424</v>
      </c>
      <c r="S198">
        <v>1</v>
      </c>
      <c r="T198" t="s">
        <v>2279</v>
      </c>
      <c r="U198" t="s">
        <v>2310</v>
      </c>
      <c r="V198">
        <v>6422100</v>
      </c>
      <c r="W198" t="s">
        <v>2327</v>
      </c>
      <c r="X198" t="s">
        <v>2327</v>
      </c>
      <c r="Y198" t="s">
        <v>2322</v>
      </c>
      <c r="Z198" t="s">
        <v>2308</v>
      </c>
      <c r="AA198" t="s">
        <v>2307</v>
      </c>
      <c r="AB198" t="s">
        <v>2306</v>
      </c>
      <c r="AC198" t="s">
        <v>2685</v>
      </c>
    </row>
    <row r="199" spans="1:29" x14ac:dyDescent="0.25">
      <c r="A199">
        <v>895</v>
      </c>
      <c r="B199" t="s">
        <v>232</v>
      </c>
      <c r="C199">
        <v>1985000792</v>
      </c>
      <c r="D199" t="s">
        <v>504</v>
      </c>
      <c r="E199">
        <v>1</v>
      </c>
      <c r="F199" t="s">
        <v>286</v>
      </c>
      <c r="G199" t="s">
        <v>14</v>
      </c>
      <c r="H199">
        <v>1</v>
      </c>
      <c r="I199">
        <v>1</v>
      </c>
      <c r="J199" t="s">
        <v>2315</v>
      </c>
      <c r="K199">
        <v>302</v>
      </c>
      <c r="L199" t="s">
        <v>2314</v>
      </c>
      <c r="M199" t="s">
        <v>2419</v>
      </c>
      <c r="N199" s="33">
        <v>208000100</v>
      </c>
      <c r="O199">
        <v>211</v>
      </c>
      <c r="P199" t="s">
        <v>2423</v>
      </c>
      <c r="Q199" t="s">
        <v>2423</v>
      </c>
      <c r="R199" t="s">
        <v>2423</v>
      </c>
      <c r="S199">
        <v>3</v>
      </c>
      <c r="T199" t="s">
        <v>2283</v>
      </c>
      <c r="U199" t="s">
        <v>2310</v>
      </c>
      <c r="V199">
        <v>6422100</v>
      </c>
      <c r="W199" t="s">
        <v>2327</v>
      </c>
      <c r="X199" t="s">
        <v>2327</v>
      </c>
      <c r="Y199" t="s">
        <v>2322</v>
      </c>
      <c r="Z199" t="s">
        <v>2308</v>
      </c>
      <c r="AA199" t="s">
        <v>2307</v>
      </c>
      <c r="AB199" t="s">
        <v>2306</v>
      </c>
      <c r="AC199" t="s">
        <v>2685</v>
      </c>
    </row>
    <row r="200" spans="1:29" x14ac:dyDescent="0.25">
      <c r="A200">
        <v>895</v>
      </c>
      <c r="B200" t="s">
        <v>232</v>
      </c>
      <c r="C200">
        <v>2000002511</v>
      </c>
      <c r="D200" t="s">
        <v>1132</v>
      </c>
      <c r="E200">
        <v>5</v>
      </c>
      <c r="F200" t="s">
        <v>352</v>
      </c>
      <c r="G200" t="s">
        <v>14</v>
      </c>
      <c r="H200">
        <v>1</v>
      </c>
      <c r="I200">
        <v>1</v>
      </c>
      <c r="J200" t="s">
        <v>2315</v>
      </c>
      <c r="K200">
        <v>301</v>
      </c>
      <c r="L200" t="s">
        <v>2314</v>
      </c>
      <c r="M200" t="s">
        <v>2419</v>
      </c>
      <c r="N200" s="33">
        <v>208000100</v>
      </c>
      <c r="O200">
        <v>32092</v>
      </c>
      <c r="P200" t="s">
        <v>2422</v>
      </c>
      <c r="Q200" t="s">
        <v>2422</v>
      </c>
      <c r="R200" t="s">
        <v>2422</v>
      </c>
      <c r="S200">
        <v>3</v>
      </c>
      <c r="T200" t="s">
        <v>2283</v>
      </c>
      <c r="U200" t="s">
        <v>2310</v>
      </c>
      <c r="V200">
        <v>6422100</v>
      </c>
      <c r="W200" t="s">
        <v>2327</v>
      </c>
      <c r="X200" t="s">
        <v>2327</v>
      </c>
      <c r="Y200" t="s">
        <v>2322</v>
      </c>
      <c r="Z200" t="s">
        <v>2308</v>
      </c>
      <c r="AA200" t="s">
        <v>2307</v>
      </c>
      <c r="AB200" t="s">
        <v>2306</v>
      </c>
      <c r="AC200" t="s">
        <v>2685</v>
      </c>
    </row>
    <row r="201" spans="1:29" x14ac:dyDescent="0.25">
      <c r="A201">
        <v>895</v>
      </c>
      <c r="B201" t="s">
        <v>232</v>
      </c>
      <c r="C201">
        <v>2012001718</v>
      </c>
      <c r="D201" t="s">
        <v>1838</v>
      </c>
      <c r="E201">
        <v>3</v>
      </c>
      <c r="F201" t="s">
        <v>297</v>
      </c>
      <c r="G201" t="s">
        <v>14</v>
      </c>
      <c r="H201">
        <v>1</v>
      </c>
      <c r="I201">
        <v>1</v>
      </c>
      <c r="J201" t="s">
        <v>2315</v>
      </c>
      <c r="K201">
        <v>301</v>
      </c>
      <c r="L201" t="s">
        <v>2314</v>
      </c>
      <c r="M201" t="s">
        <v>2419</v>
      </c>
      <c r="N201" s="33">
        <v>208000100</v>
      </c>
      <c r="O201">
        <v>27791</v>
      </c>
      <c r="P201" t="s">
        <v>2421</v>
      </c>
      <c r="Q201" t="s">
        <v>2421</v>
      </c>
      <c r="R201" t="s">
        <v>2420</v>
      </c>
      <c r="S201">
        <v>3</v>
      </c>
      <c r="T201" t="s">
        <v>2283</v>
      </c>
      <c r="U201" t="s">
        <v>2310</v>
      </c>
      <c r="V201">
        <v>6422100</v>
      </c>
      <c r="W201" t="s">
        <v>2327</v>
      </c>
      <c r="X201" t="s">
        <v>2327</v>
      </c>
      <c r="Y201" t="s">
        <v>2322</v>
      </c>
      <c r="Z201" t="s">
        <v>2308</v>
      </c>
      <c r="AA201" t="s">
        <v>2307</v>
      </c>
      <c r="AB201" t="s">
        <v>2306</v>
      </c>
      <c r="AC201" t="s">
        <v>2685</v>
      </c>
    </row>
    <row r="202" spans="1:29" x14ac:dyDescent="0.25">
      <c r="A202">
        <v>895</v>
      </c>
      <c r="B202" t="s">
        <v>232</v>
      </c>
      <c r="C202">
        <v>2017000183</v>
      </c>
      <c r="D202" t="s">
        <v>1985</v>
      </c>
      <c r="E202">
        <v>3</v>
      </c>
      <c r="F202" t="s">
        <v>297</v>
      </c>
      <c r="G202" t="s">
        <v>8</v>
      </c>
      <c r="H202">
        <v>2</v>
      </c>
      <c r="I202">
        <v>1</v>
      </c>
      <c r="J202" t="s">
        <v>2315</v>
      </c>
      <c r="K202">
        <v>301</v>
      </c>
      <c r="L202" t="s">
        <v>2314</v>
      </c>
      <c r="M202" t="s">
        <v>2419</v>
      </c>
      <c r="N202" s="33">
        <v>208000100</v>
      </c>
      <c r="O202">
        <v>35644</v>
      </c>
      <c r="P202" t="s">
        <v>2418</v>
      </c>
      <c r="Q202" t="s">
        <v>2418</v>
      </c>
      <c r="R202" t="s">
        <v>2418</v>
      </c>
      <c r="S202">
        <v>3</v>
      </c>
      <c r="T202" t="s">
        <v>2283</v>
      </c>
      <c r="U202" t="s">
        <v>2310</v>
      </c>
      <c r="V202">
        <v>6422100</v>
      </c>
      <c r="W202" t="s">
        <v>2327</v>
      </c>
      <c r="X202" t="s">
        <v>2327</v>
      </c>
      <c r="Y202" t="s">
        <v>2322</v>
      </c>
      <c r="Z202" t="s">
        <v>2308</v>
      </c>
      <c r="AA202" t="s">
        <v>2307</v>
      </c>
      <c r="AB202" t="s">
        <v>2306</v>
      </c>
      <c r="AC202" t="s">
        <v>2685</v>
      </c>
    </row>
    <row r="203" spans="1:29" x14ac:dyDescent="0.25">
      <c r="A203">
        <v>1136</v>
      </c>
      <c r="B203" t="s">
        <v>26</v>
      </c>
      <c r="C203">
        <v>1980001911</v>
      </c>
      <c r="D203" t="s">
        <v>26</v>
      </c>
      <c r="E203">
        <v>1</v>
      </c>
      <c r="F203" t="s">
        <v>286</v>
      </c>
      <c r="G203" t="s">
        <v>8</v>
      </c>
      <c r="H203">
        <v>2</v>
      </c>
      <c r="I203">
        <v>1</v>
      </c>
      <c r="J203" t="s">
        <v>2315</v>
      </c>
      <c r="K203">
        <v>302</v>
      </c>
      <c r="L203" t="s">
        <v>2314</v>
      </c>
      <c r="M203" t="s">
        <v>2359</v>
      </c>
      <c r="N203" s="33">
        <v>90400888000142</v>
      </c>
      <c r="O203">
        <v>288</v>
      </c>
      <c r="P203" t="s">
        <v>2417</v>
      </c>
      <c r="Q203" t="s">
        <v>2415</v>
      </c>
      <c r="R203" t="s">
        <v>2415</v>
      </c>
      <c r="S203">
        <v>1</v>
      </c>
      <c r="T203" t="s">
        <v>2279</v>
      </c>
      <c r="U203" t="s">
        <v>2310</v>
      </c>
      <c r="V203">
        <v>6422100</v>
      </c>
      <c r="W203" t="s">
        <v>2327</v>
      </c>
      <c r="X203" t="s">
        <v>2327</v>
      </c>
      <c r="Y203" t="s">
        <v>2322</v>
      </c>
      <c r="Z203" t="s">
        <v>2308</v>
      </c>
      <c r="AA203" t="s">
        <v>2307</v>
      </c>
      <c r="AB203" t="s">
        <v>2306</v>
      </c>
      <c r="AC203" t="s">
        <v>2685</v>
      </c>
    </row>
    <row r="204" spans="1:29" x14ac:dyDescent="0.25">
      <c r="A204">
        <v>1136</v>
      </c>
      <c r="B204" t="s">
        <v>26</v>
      </c>
      <c r="C204">
        <v>1980001911</v>
      </c>
      <c r="D204" t="s">
        <v>26</v>
      </c>
      <c r="E204">
        <v>1</v>
      </c>
      <c r="F204" t="s">
        <v>286</v>
      </c>
      <c r="G204" t="s">
        <v>8</v>
      </c>
      <c r="H204">
        <v>2</v>
      </c>
      <c r="I204">
        <v>1</v>
      </c>
      <c r="J204" t="s">
        <v>2315</v>
      </c>
      <c r="K204">
        <v>302</v>
      </c>
      <c r="L204" t="s">
        <v>2314</v>
      </c>
      <c r="M204" t="s">
        <v>2414</v>
      </c>
      <c r="N204" s="33">
        <v>10866788000177</v>
      </c>
      <c r="O204">
        <v>288</v>
      </c>
      <c r="P204" t="s">
        <v>2416</v>
      </c>
      <c r="Q204" t="s">
        <v>2415</v>
      </c>
      <c r="R204" t="s">
        <v>2415</v>
      </c>
      <c r="S204">
        <v>1</v>
      </c>
      <c r="T204" t="s">
        <v>2279</v>
      </c>
      <c r="U204" t="s">
        <v>2310</v>
      </c>
      <c r="V204">
        <v>6422100</v>
      </c>
      <c r="W204" t="s">
        <v>2327</v>
      </c>
      <c r="X204" t="s">
        <v>2327</v>
      </c>
      <c r="Y204" t="s">
        <v>2322</v>
      </c>
      <c r="Z204" t="s">
        <v>2308</v>
      </c>
      <c r="AA204" t="s">
        <v>2307</v>
      </c>
      <c r="AB204" t="s">
        <v>2306</v>
      </c>
      <c r="AC204" t="s">
        <v>2685</v>
      </c>
    </row>
    <row r="205" spans="1:29" x14ac:dyDescent="0.25">
      <c r="A205">
        <v>1136</v>
      </c>
      <c r="B205" t="s">
        <v>26</v>
      </c>
      <c r="C205">
        <v>1998005992</v>
      </c>
      <c r="D205" t="s">
        <v>1000</v>
      </c>
      <c r="E205">
        <v>1</v>
      </c>
      <c r="F205" t="s">
        <v>286</v>
      </c>
      <c r="G205" t="s">
        <v>8</v>
      </c>
      <c r="H205">
        <v>2</v>
      </c>
      <c r="I205">
        <v>1</v>
      </c>
      <c r="J205" t="s">
        <v>2315</v>
      </c>
      <c r="K205">
        <v>302</v>
      </c>
      <c r="L205" t="s">
        <v>2314</v>
      </c>
      <c r="M205" t="s">
        <v>2414</v>
      </c>
      <c r="N205" s="33">
        <v>10866788000177</v>
      </c>
      <c r="O205">
        <v>287</v>
      </c>
      <c r="P205" t="s">
        <v>2413</v>
      </c>
      <c r="Q205" t="s">
        <v>2413</v>
      </c>
      <c r="R205" t="s">
        <v>2413</v>
      </c>
      <c r="S205">
        <v>1</v>
      </c>
      <c r="T205" t="s">
        <v>2279</v>
      </c>
      <c r="U205" t="s">
        <v>2310</v>
      </c>
      <c r="V205">
        <v>6422100</v>
      </c>
      <c r="W205" t="s">
        <v>2327</v>
      </c>
      <c r="X205" t="s">
        <v>2327</v>
      </c>
      <c r="Y205" t="s">
        <v>2322</v>
      </c>
      <c r="Z205" t="s">
        <v>2308</v>
      </c>
      <c r="AA205" t="s">
        <v>2307</v>
      </c>
      <c r="AB205" t="s">
        <v>2306</v>
      </c>
      <c r="AC205" t="s">
        <v>2685</v>
      </c>
    </row>
    <row r="206" spans="1:29" x14ac:dyDescent="0.25">
      <c r="A206">
        <v>1136</v>
      </c>
      <c r="B206" t="s">
        <v>26</v>
      </c>
      <c r="C206">
        <v>1998006018</v>
      </c>
      <c r="D206" t="s">
        <v>1002</v>
      </c>
      <c r="E206">
        <v>1</v>
      </c>
      <c r="F206" t="s">
        <v>286</v>
      </c>
      <c r="G206" t="s">
        <v>8</v>
      </c>
      <c r="H206">
        <v>2</v>
      </c>
      <c r="I206">
        <v>1</v>
      </c>
      <c r="J206" t="s">
        <v>2315</v>
      </c>
      <c r="K206">
        <v>302</v>
      </c>
      <c r="L206" t="s">
        <v>2314</v>
      </c>
      <c r="M206" t="s">
        <v>2414</v>
      </c>
      <c r="N206" s="33">
        <v>10866788000177</v>
      </c>
      <c r="O206">
        <v>289</v>
      </c>
      <c r="P206" t="s">
        <v>2413</v>
      </c>
      <c r="Q206" t="s">
        <v>2413</v>
      </c>
      <c r="R206" t="s">
        <v>2413</v>
      </c>
      <c r="S206">
        <v>1</v>
      </c>
      <c r="T206" t="s">
        <v>2279</v>
      </c>
      <c r="U206" t="s">
        <v>2310</v>
      </c>
      <c r="V206">
        <v>6422100</v>
      </c>
      <c r="W206" t="s">
        <v>2327</v>
      </c>
      <c r="X206" t="s">
        <v>2327</v>
      </c>
      <c r="Y206" t="s">
        <v>2322</v>
      </c>
      <c r="Z206" t="s">
        <v>2308</v>
      </c>
      <c r="AA206" t="s">
        <v>2307</v>
      </c>
      <c r="AB206" t="s">
        <v>2306</v>
      </c>
      <c r="AC206" t="s">
        <v>2685</v>
      </c>
    </row>
    <row r="207" spans="1:29" x14ac:dyDescent="0.25">
      <c r="A207">
        <v>1171</v>
      </c>
      <c r="B207" t="s">
        <v>42</v>
      </c>
      <c r="C207">
        <v>1981001492</v>
      </c>
      <c r="D207" t="s">
        <v>288</v>
      </c>
      <c r="E207">
        <v>1</v>
      </c>
      <c r="F207" t="s">
        <v>286</v>
      </c>
      <c r="G207" t="s">
        <v>14</v>
      </c>
      <c r="H207">
        <v>1</v>
      </c>
      <c r="I207">
        <v>1</v>
      </c>
      <c r="J207" t="s">
        <v>2315</v>
      </c>
      <c r="K207">
        <v>302</v>
      </c>
      <c r="L207" t="s">
        <v>2314</v>
      </c>
      <c r="M207" t="s">
        <v>2354</v>
      </c>
      <c r="N207" s="33">
        <v>4902979000144</v>
      </c>
      <c r="O207">
        <v>294</v>
      </c>
      <c r="P207" t="s">
        <v>2412</v>
      </c>
      <c r="Q207" t="s">
        <v>2412</v>
      </c>
      <c r="R207" t="s">
        <v>2412</v>
      </c>
      <c r="S207">
        <v>2</v>
      </c>
      <c r="T207" t="s">
        <v>2281</v>
      </c>
      <c r="U207" t="s">
        <v>2310</v>
      </c>
      <c r="V207">
        <v>6421200</v>
      </c>
      <c r="W207" t="s">
        <v>2352</v>
      </c>
      <c r="X207" t="s">
        <v>2352</v>
      </c>
      <c r="Y207" t="s">
        <v>2322</v>
      </c>
      <c r="Z207" t="s">
        <v>2308</v>
      </c>
      <c r="AA207" t="s">
        <v>2307</v>
      </c>
      <c r="AB207" t="s">
        <v>2306</v>
      </c>
      <c r="AC207" t="s">
        <v>2685</v>
      </c>
    </row>
    <row r="208" spans="1:29" x14ac:dyDescent="0.25">
      <c r="A208">
        <v>1171</v>
      </c>
      <c r="B208" t="s">
        <v>42</v>
      </c>
      <c r="C208">
        <v>2000008429</v>
      </c>
      <c r="D208" t="s">
        <v>1192</v>
      </c>
      <c r="E208">
        <v>5</v>
      </c>
      <c r="F208" t="s">
        <v>352</v>
      </c>
      <c r="G208" t="s">
        <v>14</v>
      </c>
      <c r="H208">
        <v>1</v>
      </c>
      <c r="I208">
        <v>1</v>
      </c>
      <c r="J208" t="s">
        <v>2315</v>
      </c>
      <c r="K208">
        <v>302</v>
      </c>
      <c r="L208" t="s">
        <v>2314</v>
      </c>
      <c r="M208" t="s">
        <v>2354</v>
      </c>
      <c r="N208" s="33">
        <v>4902979000144</v>
      </c>
      <c r="O208">
        <v>1002</v>
      </c>
      <c r="P208" t="s">
        <v>2411</v>
      </c>
      <c r="Q208" t="s">
        <v>2411</v>
      </c>
      <c r="R208" t="s">
        <v>2411</v>
      </c>
      <c r="S208">
        <v>2</v>
      </c>
      <c r="T208" t="s">
        <v>2281</v>
      </c>
      <c r="U208" t="s">
        <v>2310</v>
      </c>
      <c r="V208">
        <v>6421200</v>
      </c>
      <c r="W208" t="s">
        <v>2352</v>
      </c>
      <c r="X208" t="s">
        <v>2352</v>
      </c>
      <c r="Y208" t="s">
        <v>2322</v>
      </c>
      <c r="Z208" t="s">
        <v>2308</v>
      </c>
      <c r="AA208" t="s">
        <v>2307</v>
      </c>
      <c r="AB208" t="s">
        <v>2306</v>
      </c>
      <c r="AC208" t="s">
        <v>2685</v>
      </c>
    </row>
    <row r="209" spans="1:29" x14ac:dyDescent="0.25">
      <c r="A209">
        <v>1242</v>
      </c>
      <c r="B209" t="s">
        <v>61</v>
      </c>
      <c r="C209">
        <v>1985001519</v>
      </c>
      <c r="D209" t="s">
        <v>517</v>
      </c>
      <c r="E209">
        <v>1</v>
      </c>
      <c r="F209" t="s">
        <v>286</v>
      </c>
      <c r="G209" t="s">
        <v>8</v>
      </c>
      <c r="H209">
        <v>2</v>
      </c>
      <c r="I209">
        <v>1</v>
      </c>
      <c r="J209" t="s">
        <v>2315</v>
      </c>
      <c r="K209">
        <v>309</v>
      </c>
      <c r="L209" t="s">
        <v>2314</v>
      </c>
      <c r="M209" t="s">
        <v>2402</v>
      </c>
      <c r="N209" s="33">
        <v>33042953000171</v>
      </c>
      <c r="O209">
        <v>315</v>
      </c>
      <c r="P209" t="s">
        <v>2408</v>
      </c>
      <c r="Q209" t="s">
        <v>2408</v>
      </c>
      <c r="R209" t="s">
        <v>2408</v>
      </c>
      <c r="S209">
        <v>1</v>
      </c>
      <c r="T209" t="s">
        <v>2279</v>
      </c>
      <c r="U209" t="s">
        <v>2310</v>
      </c>
      <c r="V209">
        <v>6421200</v>
      </c>
      <c r="W209" t="s">
        <v>2352</v>
      </c>
      <c r="X209" t="s">
        <v>2352</v>
      </c>
      <c r="Y209" t="s">
        <v>2322</v>
      </c>
      <c r="Z209" t="s">
        <v>2308</v>
      </c>
      <c r="AA209" t="s">
        <v>2307</v>
      </c>
      <c r="AB209" t="s">
        <v>2306</v>
      </c>
      <c r="AC209" t="s">
        <v>2685</v>
      </c>
    </row>
    <row r="210" spans="1:29" x14ac:dyDescent="0.25">
      <c r="A210">
        <v>1242</v>
      </c>
      <c r="B210" t="s">
        <v>61</v>
      </c>
      <c r="C210">
        <v>1985001519</v>
      </c>
      <c r="D210" t="s">
        <v>517</v>
      </c>
      <c r="E210">
        <v>1</v>
      </c>
      <c r="F210" t="s">
        <v>286</v>
      </c>
      <c r="G210" t="s">
        <v>8</v>
      </c>
      <c r="H210">
        <v>2</v>
      </c>
      <c r="I210">
        <v>1</v>
      </c>
      <c r="J210" t="s">
        <v>2315</v>
      </c>
      <c r="K210">
        <v>309</v>
      </c>
      <c r="L210" t="s">
        <v>2314</v>
      </c>
      <c r="M210" t="s">
        <v>2410</v>
      </c>
      <c r="N210" s="33">
        <v>60701190000104</v>
      </c>
      <c r="O210">
        <v>36325</v>
      </c>
      <c r="P210" t="s">
        <v>2405</v>
      </c>
      <c r="Q210" t="s">
        <v>2405</v>
      </c>
      <c r="R210" t="s">
        <v>2405</v>
      </c>
      <c r="S210">
        <v>1</v>
      </c>
      <c r="T210" t="s">
        <v>2279</v>
      </c>
      <c r="U210" t="s">
        <v>2310</v>
      </c>
      <c r="V210">
        <v>6422100</v>
      </c>
      <c r="W210" t="s">
        <v>2327</v>
      </c>
      <c r="X210" t="s">
        <v>2327</v>
      </c>
      <c r="Y210" t="s">
        <v>2322</v>
      </c>
      <c r="Z210" t="s">
        <v>2308</v>
      </c>
      <c r="AA210" t="s">
        <v>2307</v>
      </c>
      <c r="AB210" t="s">
        <v>2306</v>
      </c>
      <c r="AC210" t="s">
        <v>2685</v>
      </c>
    </row>
    <row r="211" spans="1:29" x14ac:dyDescent="0.25">
      <c r="A211">
        <v>1242</v>
      </c>
      <c r="B211" t="s">
        <v>61</v>
      </c>
      <c r="C211">
        <v>1985001519</v>
      </c>
      <c r="D211" t="s">
        <v>517</v>
      </c>
      <c r="E211">
        <v>1</v>
      </c>
      <c r="F211" t="s">
        <v>286</v>
      </c>
      <c r="G211" t="s">
        <v>8</v>
      </c>
      <c r="H211">
        <v>2</v>
      </c>
      <c r="I211">
        <v>1</v>
      </c>
      <c r="J211" t="s">
        <v>2315</v>
      </c>
      <c r="K211">
        <v>309</v>
      </c>
      <c r="L211" t="s">
        <v>2314</v>
      </c>
      <c r="M211" t="s">
        <v>2409</v>
      </c>
      <c r="N211" s="33">
        <v>17298092000130</v>
      </c>
      <c r="O211">
        <v>36325</v>
      </c>
      <c r="P211" t="s">
        <v>2405</v>
      </c>
      <c r="Q211" t="s">
        <v>2405</v>
      </c>
      <c r="R211" t="s">
        <v>2405</v>
      </c>
      <c r="S211">
        <v>1</v>
      </c>
      <c r="T211" t="s">
        <v>2279</v>
      </c>
      <c r="U211" t="s">
        <v>2310</v>
      </c>
      <c r="V211">
        <v>6422100</v>
      </c>
      <c r="W211" t="s">
        <v>2327</v>
      </c>
      <c r="X211" t="s">
        <v>2327</v>
      </c>
      <c r="Y211" t="s">
        <v>2322</v>
      </c>
      <c r="Z211" t="s">
        <v>2308</v>
      </c>
      <c r="AA211" t="s">
        <v>2307</v>
      </c>
      <c r="AB211" t="s">
        <v>2306</v>
      </c>
      <c r="AC211" t="s">
        <v>2685</v>
      </c>
    </row>
    <row r="212" spans="1:29" x14ac:dyDescent="0.25">
      <c r="A212">
        <v>1242</v>
      </c>
      <c r="B212" t="s">
        <v>61</v>
      </c>
      <c r="C212">
        <v>1985001519</v>
      </c>
      <c r="D212" t="s">
        <v>517</v>
      </c>
      <c r="E212">
        <v>1</v>
      </c>
      <c r="F212" t="s">
        <v>286</v>
      </c>
      <c r="G212" t="s">
        <v>8</v>
      </c>
      <c r="H212">
        <v>2</v>
      </c>
      <c r="I212">
        <v>1</v>
      </c>
      <c r="J212" t="s">
        <v>2315</v>
      </c>
      <c r="K212">
        <v>309</v>
      </c>
      <c r="L212" t="s">
        <v>2314</v>
      </c>
      <c r="M212" t="s">
        <v>2401</v>
      </c>
      <c r="N212" s="33">
        <v>33479023000180</v>
      </c>
      <c r="O212">
        <v>315</v>
      </c>
      <c r="P212" t="s">
        <v>2408</v>
      </c>
      <c r="Q212" t="s">
        <v>2408</v>
      </c>
      <c r="R212" t="s">
        <v>2408</v>
      </c>
      <c r="S212">
        <v>1</v>
      </c>
      <c r="T212" t="s">
        <v>2279</v>
      </c>
      <c r="U212" t="s">
        <v>2310</v>
      </c>
      <c r="V212">
        <v>6422100</v>
      </c>
      <c r="W212" t="s">
        <v>2327</v>
      </c>
      <c r="X212" t="s">
        <v>2327</v>
      </c>
      <c r="Y212" t="s">
        <v>2322</v>
      </c>
      <c r="Z212" t="s">
        <v>2308</v>
      </c>
      <c r="AA212" t="s">
        <v>2307</v>
      </c>
      <c r="AB212" t="s">
        <v>2306</v>
      </c>
      <c r="AC212" t="s">
        <v>2685</v>
      </c>
    </row>
    <row r="213" spans="1:29" x14ac:dyDescent="0.25">
      <c r="A213">
        <v>1242</v>
      </c>
      <c r="B213" t="s">
        <v>61</v>
      </c>
      <c r="C213">
        <v>1985001519</v>
      </c>
      <c r="D213" t="s">
        <v>517</v>
      </c>
      <c r="E213">
        <v>1</v>
      </c>
      <c r="F213" t="s">
        <v>286</v>
      </c>
      <c r="G213" t="s">
        <v>8</v>
      </c>
      <c r="H213">
        <v>2</v>
      </c>
      <c r="I213">
        <v>1</v>
      </c>
      <c r="J213" t="s">
        <v>2315</v>
      </c>
      <c r="K213">
        <v>309</v>
      </c>
      <c r="L213" t="s">
        <v>2314</v>
      </c>
      <c r="M213" t="s">
        <v>2407</v>
      </c>
      <c r="N213" s="33">
        <v>33885724000119</v>
      </c>
      <c r="O213">
        <v>36325</v>
      </c>
      <c r="P213" t="s">
        <v>2405</v>
      </c>
      <c r="Q213" t="s">
        <v>2405</v>
      </c>
      <c r="R213" t="s">
        <v>2405</v>
      </c>
      <c r="S213">
        <v>1</v>
      </c>
      <c r="T213" t="s">
        <v>2279</v>
      </c>
      <c r="U213" t="s">
        <v>2310</v>
      </c>
      <c r="V213">
        <v>6422100</v>
      </c>
      <c r="W213" t="s">
        <v>2327</v>
      </c>
      <c r="X213" t="s">
        <v>2327</v>
      </c>
      <c r="Y213" t="s">
        <v>2322</v>
      </c>
      <c r="Z213" t="s">
        <v>2308</v>
      </c>
      <c r="AA213" t="s">
        <v>2307</v>
      </c>
      <c r="AB213" t="s">
        <v>2306</v>
      </c>
      <c r="AC213" t="s">
        <v>2685</v>
      </c>
    </row>
    <row r="214" spans="1:29" x14ac:dyDescent="0.25">
      <c r="A214">
        <v>1242</v>
      </c>
      <c r="B214" t="s">
        <v>61</v>
      </c>
      <c r="C214">
        <v>1985001519</v>
      </c>
      <c r="D214" t="s">
        <v>517</v>
      </c>
      <c r="E214">
        <v>1</v>
      </c>
      <c r="F214" t="s">
        <v>286</v>
      </c>
      <c r="G214" t="s">
        <v>8</v>
      </c>
      <c r="H214">
        <v>2</v>
      </c>
      <c r="I214">
        <v>1</v>
      </c>
      <c r="J214" t="s">
        <v>2315</v>
      </c>
      <c r="K214">
        <v>309</v>
      </c>
      <c r="L214" t="s">
        <v>2314</v>
      </c>
      <c r="M214" t="s">
        <v>2406</v>
      </c>
      <c r="N214" s="33">
        <v>17192451000170</v>
      </c>
      <c r="O214">
        <v>36325</v>
      </c>
      <c r="P214" t="s">
        <v>2405</v>
      </c>
      <c r="Q214" t="s">
        <v>2405</v>
      </c>
      <c r="R214" t="s">
        <v>2405</v>
      </c>
      <c r="S214">
        <v>1</v>
      </c>
      <c r="T214" t="s">
        <v>2279</v>
      </c>
      <c r="U214" t="s">
        <v>2310</v>
      </c>
      <c r="V214">
        <v>6431000</v>
      </c>
      <c r="W214" t="s">
        <v>2317</v>
      </c>
      <c r="X214" t="s">
        <v>2317</v>
      </c>
      <c r="Y214" t="s">
        <v>2316</v>
      </c>
      <c r="Z214" t="s">
        <v>2308</v>
      </c>
      <c r="AA214" t="s">
        <v>2307</v>
      </c>
      <c r="AB214" t="s">
        <v>2306</v>
      </c>
      <c r="AC214" t="s">
        <v>2685</v>
      </c>
    </row>
    <row r="215" spans="1:29" x14ac:dyDescent="0.25">
      <c r="A215">
        <v>1242</v>
      </c>
      <c r="B215" t="s">
        <v>61</v>
      </c>
      <c r="C215">
        <v>1985001683</v>
      </c>
      <c r="D215" t="s">
        <v>519</v>
      </c>
      <c r="E215">
        <v>3</v>
      </c>
      <c r="F215" t="s">
        <v>297</v>
      </c>
      <c r="G215" t="s">
        <v>8</v>
      </c>
      <c r="H215">
        <v>2</v>
      </c>
      <c r="I215">
        <v>1</v>
      </c>
      <c r="J215" t="s">
        <v>2315</v>
      </c>
      <c r="K215">
        <v>309</v>
      </c>
      <c r="L215" t="s">
        <v>2314</v>
      </c>
      <c r="M215" t="s">
        <v>2402</v>
      </c>
      <c r="N215" s="33">
        <v>33042953000171</v>
      </c>
      <c r="O215">
        <v>316</v>
      </c>
      <c r="P215" t="s">
        <v>2408</v>
      </c>
      <c r="Q215" t="s">
        <v>2408</v>
      </c>
      <c r="R215" t="s">
        <v>2408</v>
      </c>
      <c r="S215">
        <v>1</v>
      </c>
      <c r="T215" t="s">
        <v>2279</v>
      </c>
      <c r="U215" t="s">
        <v>2310</v>
      </c>
      <c r="V215">
        <v>6421200</v>
      </c>
      <c r="W215" t="s">
        <v>2352</v>
      </c>
      <c r="X215" t="s">
        <v>2352</v>
      </c>
      <c r="Y215" t="s">
        <v>2322</v>
      </c>
      <c r="Z215" t="s">
        <v>2308</v>
      </c>
      <c r="AA215" t="s">
        <v>2307</v>
      </c>
      <c r="AB215" t="s">
        <v>2306</v>
      </c>
      <c r="AC215" t="s">
        <v>2685</v>
      </c>
    </row>
    <row r="216" spans="1:29" x14ac:dyDescent="0.25">
      <c r="A216">
        <v>1242</v>
      </c>
      <c r="B216" t="s">
        <v>61</v>
      </c>
      <c r="C216">
        <v>1985001683</v>
      </c>
      <c r="D216" t="s">
        <v>519</v>
      </c>
      <c r="E216">
        <v>3</v>
      </c>
      <c r="F216" t="s">
        <v>297</v>
      </c>
      <c r="G216" t="s">
        <v>8</v>
      </c>
      <c r="H216">
        <v>2</v>
      </c>
      <c r="I216">
        <v>1</v>
      </c>
      <c r="J216" t="s">
        <v>2315</v>
      </c>
      <c r="K216">
        <v>309</v>
      </c>
      <c r="L216" t="s">
        <v>2314</v>
      </c>
      <c r="M216" t="s">
        <v>2410</v>
      </c>
      <c r="N216" s="33">
        <v>60701190000104</v>
      </c>
      <c r="O216">
        <v>36324</v>
      </c>
      <c r="P216" t="s">
        <v>2405</v>
      </c>
      <c r="Q216" t="s">
        <v>2405</v>
      </c>
      <c r="R216" t="s">
        <v>2405</v>
      </c>
      <c r="S216">
        <v>1</v>
      </c>
      <c r="T216" t="s">
        <v>2279</v>
      </c>
      <c r="U216" t="s">
        <v>2310</v>
      </c>
      <c r="V216">
        <v>6422100</v>
      </c>
      <c r="W216" t="s">
        <v>2327</v>
      </c>
      <c r="X216" t="s">
        <v>2327</v>
      </c>
      <c r="Y216" t="s">
        <v>2322</v>
      </c>
      <c r="Z216" t="s">
        <v>2308</v>
      </c>
      <c r="AA216" t="s">
        <v>2307</v>
      </c>
      <c r="AB216" t="s">
        <v>2306</v>
      </c>
      <c r="AC216" t="s">
        <v>2685</v>
      </c>
    </row>
    <row r="217" spans="1:29" x14ac:dyDescent="0.25">
      <c r="A217">
        <v>1242</v>
      </c>
      <c r="B217" t="s">
        <v>61</v>
      </c>
      <c r="C217">
        <v>1985001683</v>
      </c>
      <c r="D217" t="s">
        <v>519</v>
      </c>
      <c r="E217">
        <v>3</v>
      </c>
      <c r="F217" t="s">
        <v>297</v>
      </c>
      <c r="G217" t="s">
        <v>8</v>
      </c>
      <c r="H217">
        <v>2</v>
      </c>
      <c r="I217">
        <v>1</v>
      </c>
      <c r="J217" t="s">
        <v>2315</v>
      </c>
      <c r="K217">
        <v>309</v>
      </c>
      <c r="L217" t="s">
        <v>2314</v>
      </c>
      <c r="M217" t="s">
        <v>2409</v>
      </c>
      <c r="N217" s="33">
        <v>17298092000130</v>
      </c>
      <c r="O217">
        <v>36324</v>
      </c>
      <c r="P217" t="s">
        <v>2405</v>
      </c>
      <c r="Q217" t="s">
        <v>2405</v>
      </c>
      <c r="R217" t="s">
        <v>2405</v>
      </c>
      <c r="S217">
        <v>1</v>
      </c>
      <c r="T217" t="s">
        <v>2279</v>
      </c>
      <c r="U217" t="s">
        <v>2310</v>
      </c>
      <c r="V217">
        <v>6422100</v>
      </c>
      <c r="W217" t="s">
        <v>2327</v>
      </c>
      <c r="X217" t="s">
        <v>2327</v>
      </c>
      <c r="Y217" t="s">
        <v>2322</v>
      </c>
      <c r="Z217" t="s">
        <v>2308</v>
      </c>
      <c r="AA217" t="s">
        <v>2307</v>
      </c>
      <c r="AB217" t="s">
        <v>2306</v>
      </c>
      <c r="AC217" t="s">
        <v>2685</v>
      </c>
    </row>
    <row r="218" spans="1:29" x14ac:dyDescent="0.25">
      <c r="A218">
        <v>1242</v>
      </c>
      <c r="B218" t="s">
        <v>61</v>
      </c>
      <c r="C218">
        <v>1985001683</v>
      </c>
      <c r="D218" t="s">
        <v>519</v>
      </c>
      <c r="E218">
        <v>3</v>
      </c>
      <c r="F218" t="s">
        <v>297</v>
      </c>
      <c r="G218" t="s">
        <v>8</v>
      </c>
      <c r="H218">
        <v>2</v>
      </c>
      <c r="I218">
        <v>1</v>
      </c>
      <c r="J218" t="s">
        <v>2315</v>
      </c>
      <c r="K218">
        <v>309</v>
      </c>
      <c r="L218" t="s">
        <v>2314</v>
      </c>
      <c r="M218" t="s">
        <v>2401</v>
      </c>
      <c r="N218" s="33">
        <v>33479023000180</v>
      </c>
      <c r="O218">
        <v>316</v>
      </c>
      <c r="P218" t="s">
        <v>2408</v>
      </c>
      <c r="Q218" t="s">
        <v>2408</v>
      </c>
      <c r="R218" t="s">
        <v>2408</v>
      </c>
      <c r="S218">
        <v>1</v>
      </c>
      <c r="T218" t="s">
        <v>2279</v>
      </c>
      <c r="U218" t="s">
        <v>2310</v>
      </c>
      <c r="V218">
        <v>6422100</v>
      </c>
      <c r="W218" t="s">
        <v>2327</v>
      </c>
      <c r="X218" t="s">
        <v>2327</v>
      </c>
      <c r="Y218" t="s">
        <v>2322</v>
      </c>
      <c r="Z218" t="s">
        <v>2308</v>
      </c>
      <c r="AA218" t="s">
        <v>2307</v>
      </c>
      <c r="AB218" t="s">
        <v>2306</v>
      </c>
      <c r="AC218" t="s">
        <v>2685</v>
      </c>
    </row>
    <row r="219" spans="1:29" x14ac:dyDescent="0.25">
      <c r="A219">
        <v>1242</v>
      </c>
      <c r="B219" t="s">
        <v>61</v>
      </c>
      <c r="C219">
        <v>1985001683</v>
      </c>
      <c r="D219" t="s">
        <v>519</v>
      </c>
      <c r="E219">
        <v>3</v>
      </c>
      <c r="F219" t="s">
        <v>297</v>
      </c>
      <c r="G219" t="s">
        <v>8</v>
      </c>
      <c r="H219">
        <v>2</v>
      </c>
      <c r="I219">
        <v>1</v>
      </c>
      <c r="J219" t="s">
        <v>2315</v>
      </c>
      <c r="K219">
        <v>309</v>
      </c>
      <c r="L219" t="s">
        <v>2314</v>
      </c>
      <c r="M219" t="s">
        <v>2407</v>
      </c>
      <c r="N219" s="33">
        <v>33885724000119</v>
      </c>
      <c r="O219">
        <v>36324</v>
      </c>
      <c r="P219" t="s">
        <v>2405</v>
      </c>
      <c r="Q219" t="s">
        <v>2405</v>
      </c>
      <c r="R219" t="s">
        <v>2405</v>
      </c>
      <c r="S219">
        <v>1</v>
      </c>
      <c r="T219" t="s">
        <v>2279</v>
      </c>
      <c r="U219" t="s">
        <v>2310</v>
      </c>
      <c r="V219">
        <v>6422100</v>
      </c>
      <c r="W219" t="s">
        <v>2327</v>
      </c>
      <c r="X219" t="s">
        <v>2327</v>
      </c>
      <c r="Y219" t="s">
        <v>2322</v>
      </c>
      <c r="Z219" t="s">
        <v>2308</v>
      </c>
      <c r="AA219" t="s">
        <v>2307</v>
      </c>
      <c r="AB219" t="s">
        <v>2306</v>
      </c>
      <c r="AC219" t="s">
        <v>2685</v>
      </c>
    </row>
    <row r="220" spans="1:29" x14ac:dyDescent="0.25">
      <c r="A220">
        <v>1242</v>
      </c>
      <c r="B220" t="s">
        <v>61</v>
      </c>
      <c r="C220">
        <v>1985001683</v>
      </c>
      <c r="D220" t="s">
        <v>519</v>
      </c>
      <c r="E220">
        <v>3</v>
      </c>
      <c r="F220" t="s">
        <v>297</v>
      </c>
      <c r="G220" t="s">
        <v>8</v>
      </c>
      <c r="H220">
        <v>2</v>
      </c>
      <c r="I220">
        <v>1</v>
      </c>
      <c r="J220" t="s">
        <v>2315</v>
      </c>
      <c r="K220">
        <v>309</v>
      </c>
      <c r="L220" t="s">
        <v>2314</v>
      </c>
      <c r="M220" t="s">
        <v>2406</v>
      </c>
      <c r="N220" s="33">
        <v>17192451000170</v>
      </c>
      <c r="O220">
        <v>36324</v>
      </c>
      <c r="P220" t="s">
        <v>2405</v>
      </c>
      <c r="Q220" t="s">
        <v>2405</v>
      </c>
      <c r="R220" t="s">
        <v>2405</v>
      </c>
      <c r="S220">
        <v>1</v>
      </c>
      <c r="T220" t="s">
        <v>2279</v>
      </c>
      <c r="U220" t="s">
        <v>2310</v>
      </c>
      <c r="V220">
        <v>6431000</v>
      </c>
      <c r="W220" t="s">
        <v>2317</v>
      </c>
      <c r="X220" t="s">
        <v>2317</v>
      </c>
      <c r="Y220" t="s">
        <v>2316</v>
      </c>
      <c r="Z220" t="s">
        <v>2308</v>
      </c>
      <c r="AA220" t="s">
        <v>2307</v>
      </c>
      <c r="AB220" t="s">
        <v>2306</v>
      </c>
      <c r="AC220" t="s">
        <v>2685</v>
      </c>
    </row>
    <row r="221" spans="1:29" x14ac:dyDescent="0.25">
      <c r="A221">
        <v>1242</v>
      </c>
      <c r="B221" t="s">
        <v>61</v>
      </c>
      <c r="C221">
        <v>1991000219</v>
      </c>
      <c r="D221" t="s">
        <v>646</v>
      </c>
      <c r="E221">
        <v>1</v>
      </c>
      <c r="F221" t="s">
        <v>286</v>
      </c>
      <c r="G221" t="s">
        <v>8</v>
      </c>
      <c r="H221">
        <v>2</v>
      </c>
      <c r="I221">
        <v>1</v>
      </c>
      <c r="J221" t="s">
        <v>2315</v>
      </c>
      <c r="K221">
        <v>801</v>
      </c>
      <c r="L221" t="s">
        <v>2314</v>
      </c>
      <c r="M221" t="s">
        <v>2404</v>
      </c>
      <c r="N221" s="33">
        <v>34098442000134</v>
      </c>
      <c r="O221">
        <v>317</v>
      </c>
      <c r="P221" t="s">
        <v>2403</v>
      </c>
      <c r="Q221" t="s">
        <v>2403</v>
      </c>
      <c r="R221" t="s">
        <v>2403</v>
      </c>
      <c r="S221">
        <v>1</v>
      </c>
      <c r="T221" t="s">
        <v>2279</v>
      </c>
      <c r="U221" t="s">
        <v>2385</v>
      </c>
      <c r="V221">
        <v>6431000</v>
      </c>
      <c r="W221" t="s">
        <v>2317</v>
      </c>
      <c r="X221" t="s">
        <v>2317</v>
      </c>
      <c r="Y221" t="s">
        <v>2316</v>
      </c>
      <c r="Z221" t="s">
        <v>2308</v>
      </c>
      <c r="AA221" t="s">
        <v>2307</v>
      </c>
      <c r="AB221" t="s">
        <v>2306</v>
      </c>
      <c r="AC221" t="s">
        <v>2685</v>
      </c>
    </row>
    <row r="222" spans="1:29" x14ac:dyDescent="0.25">
      <c r="A222">
        <v>1242</v>
      </c>
      <c r="B222" t="s">
        <v>61</v>
      </c>
      <c r="C222">
        <v>1991000383</v>
      </c>
      <c r="D222" t="s">
        <v>648</v>
      </c>
      <c r="E222">
        <v>5</v>
      </c>
      <c r="F222" t="s">
        <v>352</v>
      </c>
      <c r="G222" t="s">
        <v>8</v>
      </c>
      <c r="H222">
        <v>2</v>
      </c>
      <c r="I222">
        <v>1</v>
      </c>
      <c r="J222" t="s">
        <v>2315</v>
      </c>
      <c r="K222">
        <v>801</v>
      </c>
      <c r="L222" t="s">
        <v>2314</v>
      </c>
      <c r="M222" t="s">
        <v>2404</v>
      </c>
      <c r="N222" s="33">
        <v>34098442000134</v>
      </c>
      <c r="O222">
        <v>318</v>
      </c>
      <c r="P222" t="s">
        <v>2403</v>
      </c>
      <c r="Q222" t="s">
        <v>2403</v>
      </c>
      <c r="R222" t="s">
        <v>2403</v>
      </c>
      <c r="S222">
        <v>1</v>
      </c>
      <c r="T222" t="s">
        <v>2279</v>
      </c>
      <c r="U222" t="s">
        <v>2385</v>
      </c>
      <c r="V222">
        <v>6431000</v>
      </c>
      <c r="W222" t="s">
        <v>2317</v>
      </c>
      <c r="X222" t="s">
        <v>2317</v>
      </c>
      <c r="Y222" t="s">
        <v>2316</v>
      </c>
      <c r="Z222" t="s">
        <v>2308</v>
      </c>
      <c r="AA222" t="s">
        <v>2307</v>
      </c>
      <c r="AB222" t="s">
        <v>2306</v>
      </c>
      <c r="AC222" t="s">
        <v>2685</v>
      </c>
    </row>
    <row r="223" spans="1:29" x14ac:dyDescent="0.25">
      <c r="A223">
        <v>1242</v>
      </c>
      <c r="B223" t="s">
        <v>61</v>
      </c>
      <c r="C223">
        <v>2021001792</v>
      </c>
      <c r="D223" t="s">
        <v>2208</v>
      </c>
      <c r="E223">
        <v>3</v>
      </c>
      <c r="F223" t="s">
        <v>297</v>
      </c>
      <c r="G223" t="s">
        <v>8</v>
      </c>
      <c r="H223">
        <v>2</v>
      </c>
      <c r="I223">
        <v>1</v>
      </c>
      <c r="J223" t="s">
        <v>2315</v>
      </c>
      <c r="K223">
        <v>301</v>
      </c>
      <c r="L223" t="s">
        <v>2314</v>
      </c>
      <c r="M223" t="s">
        <v>2402</v>
      </c>
      <c r="N223" s="33">
        <v>33042953000171</v>
      </c>
      <c r="O223">
        <v>43008</v>
      </c>
      <c r="P223" t="s">
        <v>2400</v>
      </c>
      <c r="Q223" t="s">
        <v>2400</v>
      </c>
      <c r="R223" t="s">
        <v>2399</v>
      </c>
      <c r="S223">
        <v>1</v>
      </c>
      <c r="T223" t="s">
        <v>2279</v>
      </c>
      <c r="U223" t="s">
        <v>2310</v>
      </c>
      <c r="V223">
        <v>6421200</v>
      </c>
      <c r="W223" t="s">
        <v>2352</v>
      </c>
      <c r="X223" t="s">
        <v>2352</v>
      </c>
      <c r="Y223" t="s">
        <v>2322</v>
      </c>
      <c r="Z223" t="s">
        <v>2308</v>
      </c>
      <c r="AA223" t="s">
        <v>2307</v>
      </c>
      <c r="AB223" t="s">
        <v>2306</v>
      </c>
      <c r="AC223" t="s">
        <v>2685</v>
      </c>
    </row>
    <row r="224" spans="1:29" x14ac:dyDescent="0.25">
      <c r="A224">
        <v>1242</v>
      </c>
      <c r="B224" t="s">
        <v>61</v>
      </c>
      <c r="C224">
        <v>2021001792</v>
      </c>
      <c r="D224" t="s">
        <v>2208</v>
      </c>
      <c r="E224">
        <v>3</v>
      </c>
      <c r="F224" t="s">
        <v>297</v>
      </c>
      <c r="G224" t="s">
        <v>8</v>
      </c>
      <c r="H224">
        <v>2</v>
      </c>
      <c r="I224">
        <v>1</v>
      </c>
      <c r="J224" t="s">
        <v>2315</v>
      </c>
      <c r="K224">
        <v>301</v>
      </c>
      <c r="L224" t="s">
        <v>2314</v>
      </c>
      <c r="M224" t="s">
        <v>2401</v>
      </c>
      <c r="N224" s="33">
        <v>33479023000180</v>
      </c>
      <c r="O224">
        <v>43008</v>
      </c>
      <c r="P224" t="s">
        <v>2400</v>
      </c>
      <c r="Q224" t="s">
        <v>2400</v>
      </c>
      <c r="R224" t="s">
        <v>2399</v>
      </c>
      <c r="S224">
        <v>1</v>
      </c>
      <c r="T224" t="s">
        <v>2279</v>
      </c>
      <c r="U224" t="s">
        <v>2310</v>
      </c>
      <c r="V224">
        <v>6422100</v>
      </c>
      <c r="W224" t="s">
        <v>2327</v>
      </c>
      <c r="X224" t="s">
        <v>2327</v>
      </c>
      <c r="Y224" t="s">
        <v>2322</v>
      </c>
      <c r="Z224" t="s">
        <v>2308</v>
      </c>
      <c r="AA224" t="s">
        <v>2307</v>
      </c>
      <c r="AB224" t="s">
        <v>2306</v>
      </c>
      <c r="AC224" t="s">
        <v>2685</v>
      </c>
    </row>
    <row r="225" spans="1:29" x14ac:dyDescent="0.25">
      <c r="A225">
        <v>1482</v>
      </c>
      <c r="B225" t="s">
        <v>153</v>
      </c>
      <c r="C225">
        <v>1998003892</v>
      </c>
      <c r="D225" t="s">
        <v>973</v>
      </c>
      <c r="E225">
        <v>3</v>
      </c>
      <c r="F225" t="s">
        <v>297</v>
      </c>
      <c r="G225" t="s">
        <v>8</v>
      </c>
      <c r="H225">
        <v>2</v>
      </c>
      <c r="I225">
        <v>1</v>
      </c>
      <c r="J225" t="s">
        <v>2315</v>
      </c>
      <c r="K225">
        <v>301</v>
      </c>
      <c r="L225" t="s">
        <v>2314</v>
      </c>
      <c r="M225" t="s">
        <v>2398</v>
      </c>
      <c r="N225" s="33">
        <v>1023570000160</v>
      </c>
      <c r="O225">
        <v>429</v>
      </c>
      <c r="P225" t="s">
        <v>2397</v>
      </c>
      <c r="Q225" t="s">
        <v>2397</v>
      </c>
      <c r="R225" t="s">
        <v>2397</v>
      </c>
      <c r="S225">
        <v>1</v>
      </c>
      <c r="T225" t="s">
        <v>2279</v>
      </c>
      <c r="U225" t="s">
        <v>2310</v>
      </c>
      <c r="V225">
        <v>6422100</v>
      </c>
      <c r="W225" t="s">
        <v>2327</v>
      </c>
      <c r="X225" t="s">
        <v>2327</v>
      </c>
      <c r="Y225" t="s">
        <v>2322</v>
      </c>
      <c r="Z225" t="s">
        <v>2308</v>
      </c>
      <c r="AA225" t="s">
        <v>2307</v>
      </c>
      <c r="AB225" t="s">
        <v>2306</v>
      </c>
      <c r="AC225" t="s">
        <v>2685</v>
      </c>
    </row>
    <row r="226" spans="1:29" x14ac:dyDescent="0.25">
      <c r="A226">
        <v>1482</v>
      </c>
      <c r="B226" t="s">
        <v>153</v>
      </c>
      <c r="C226">
        <v>2003001247</v>
      </c>
      <c r="D226" t="s">
        <v>1288</v>
      </c>
      <c r="E226">
        <v>1</v>
      </c>
      <c r="F226" t="s">
        <v>286</v>
      </c>
      <c r="G226" t="s">
        <v>8</v>
      </c>
      <c r="H226">
        <v>2</v>
      </c>
      <c r="I226">
        <v>1</v>
      </c>
      <c r="J226" t="s">
        <v>2315</v>
      </c>
      <c r="K226">
        <v>302</v>
      </c>
      <c r="L226" t="s">
        <v>2314</v>
      </c>
      <c r="M226" t="s">
        <v>2396</v>
      </c>
      <c r="N226" s="33">
        <v>60746948000112</v>
      </c>
      <c r="O226">
        <v>42125</v>
      </c>
      <c r="P226" t="s">
        <v>2395</v>
      </c>
      <c r="Q226" t="s">
        <v>2395</v>
      </c>
      <c r="R226" t="s">
        <v>2395</v>
      </c>
      <c r="S226">
        <v>1</v>
      </c>
      <c r="T226" t="s">
        <v>2279</v>
      </c>
      <c r="U226" t="s">
        <v>2310</v>
      </c>
      <c r="V226">
        <v>6422100</v>
      </c>
      <c r="W226" t="s">
        <v>2327</v>
      </c>
      <c r="X226" t="s">
        <v>2327</v>
      </c>
      <c r="Y226" t="s">
        <v>2322</v>
      </c>
      <c r="Z226" t="s">
        <v>2308</v>
      </c>
      <c r="AA226" t="s">
        <v>2307</v>
      </c>
      <c r="AB226" t="s">
        <v>2306</v>
      </c>
      <c r="AC226" t="s">
        <v>2685</v>
      </c>
    </row>
    <row r="227" spans="1:29" x14ac:dyDescent="0.25">
      <c r="A227">
        <v>1482</v>
      </c>
      <c r="B227" t="s">
        <v>153</v>
      </c>
      <c r="C227">
        <v>2003001247</v>
      </c>
      <c r="D227" t="s">
        <v>1288</v>
      </c>
      <c r="E227">
        <v>1</v>
      </c>
      <c r="F227" t="s">
        <v>286</v>
      </c>
      <c r="G227" t="s">
        <v>8</v>
      </c>
      <c r="H227">
        <v>2</v>
      </c>
      <c r="I227">
        <v>1</v>
      </c>
      <c r="J227" t="s">
        <v>2315</v>
      </c>
      <c r="K227">
        <v>302</v>
      </c>
      <c r="L227" t="s">
        <v>2314</v>
      </c>
      <c r="M227" t="s">
        <v>2394</v>
      </c>
      <c r="N227" s="33">
        <v>1701201000189</v>
      </c>
      <c r="O227">
        <v>359</v>
      </c>
      <c r="P227" t="s">
        <v>2393</v>
      </c>
      <c r="Q227" t="s">
        <v>2392</v>
      </c>
      <c r="R227" t="s">
        <v>2392</v>
      </c>
      <c r="S227">
        <v>1</v>
      </c>
      <c r="T227" t="s">
        <v>2279</v>
      </c>
      <c r="U227" t="s">
        <v>2310</v>
      </c>
      <c r="V227">
        <v>6422100</v>
      </c>
      <c r="W227" t="s">
        <v>2327</v>
      </c>
      <c r="X227" t="s">
        <v>2327</v>
      </c>
      <c r="Y227" t="s">
        <v>2322</v>
      </c>
      <c r="Z227" t="s">
        <v>2308</v>
      </c>
      <c r="AA227" t="s">
        <v>2307</v>
      </c>
      <c r="AB227" t="s">
        <v>2306</v>
      </c>
      <c r="AC227" t="s">
        <v>2685</v>
      </c>
    </row>
    <row r="228" spans="1:29" x14ac:dyDescent="0.25">
      <c r="A228">
        <v>1599</v>
      </c>
      <c r="B228" t="s">
        <v>134</v>
      </c>
      <c r="C228">
        <v>1979001219</v>
      </c>
      <c r="D228" t="s">
        <v>337</v>
      </c>
      <c r="E228">
        <v>1</v>
      </c>
      <c r="F228" t="s">
        <v>286</v>
      </c>
      <c r="G228" t="s">
        <v>14</v>
      </c>
      <c r="H228">
        <v>1</v>
      </c>
      <c r="I228">
        <v>1</v>
      </c>
      <c r="J228" t="s">
        <v>2315</v>
      </c>
      <c r="K228">
        <v>302</v>
      </c>
      <c r="L228" t="s">
        <v>2314</v>
      </c>
      <c r="M228" t="s">
        <v>2390</v>
      </c>
      <c r="N228" s="33">
        <v>92816560000137</v>
      </c>
      <c r="O228">
        <v>461</v>
      </c>
      <c r="P228" t="s">
        <v>2391</v>
      </c>
      <c r="Q228" t="s">
        <v>2391</v>
      </c>
      <c r="R228" t="s">
        <v>2391</v>
      </c>
      <c r="S228">
        <v>3</v>
      </c>
      <c r="T228" t="s">
        <v>2283</v>
      </c>
      <c r="U228" t="s">
        <v>2310</v>
      </c>
      <c r="V228">
        <v>6433600</v>
      </c>
      <c r="W228" t="s">
        <v>2388</v>
      </c>
      <c r="X228" t="s">
        <v>2388</v>
      </c>
      <c r="Y228" t="s">
        <v>2316</v>
      </c>
      <c r="Z228" t="s">
        <v>2308</v>
      </c>
      <c r="AA228" t="s">
        <v>2307</v>
      </c>
      <c r="AB228" t="s">
        <v>2306</v>
      </c>
      <c r="AC228" t="s">
        <v>2685</v>
      </c>
    </row>
    <row r="229" spans="1:29" x14ac:dyDescent="0.25">
      <c r="A229">
        <v>1599</v>
      </c>
      <c r="B229" t="s">
        <v>134</v>
      </c>
      <c r="C229">
        <v>2001002483</v>
      </c>
      <c r="D229" t="s">
        <v>848</v>
      </c>
      <c r="E229">
        <v>5</v>
      </c>
      <c r="F229" t="s">
        <v>352</v>
      </c>
      <c r="G229" t="s">
        <v>14</v>
      </c>
      <c r="H229">
        <v>1</v>
      </c>
      <c r="I229">
        <v>1</v>
      </c>
      <c r="J229" t="s">
        <v>2315</v>
      </c>
      <c r="K229">
        <v>301</v>
      </c>
      <c r="L229" t="s">
        <v>2314</v>
      </c>
      <c r="M229" t="s">
        <v>2390</v>
      </c>
      <c r="N229" s="33">
        <v>92816560000137</v>
      </c>
      <c r="O229">
        <v>460</v>
      </c>
      <c r="P229" t="s">
        <v>2389</v>
      </c>
      <c r="Q229" t="s">
        <v>2389</v>
      </c>
      <c r="R229" t="s">
        <v>2389</v>
      </c>
      <c r="S229">
        <v>3</v>
      </c>
      <c r="T229" t="s">
        <v>2283</v>
      </c>
      <c r="U229" t="s">
        <v>2310</v>
      </c>
      <c r="V229">
        <v>6433600</v>
      </c>
      <c r="W229" t="s">
        <v>2388</v>
      </c>
      <c r="X229" t="s">
        <v>2388</v>
      </c>
      <c r="Y229" t="s">
        <v>2316</v>
      </c>
      <c r="Z229" t="s">
        <v>2308</v>
      </c>
      <c r="AA229" t="s">
        <v>2307</v>
      </c>
      <c r="AB229" t="s">
        <v>2306</v>
      </c>
      <c r="AC229" t="s">
        <v>2685</v>
      </c>
    </row>
    <row r="230" spans="1:29" x14ac:dyDescent="0.25">
      <c r="A230">
        <v>1732</v>
      </c>
      <c r="B230" t="s">
        <v>181</v>
      </c>
      <c r="C230">
        <v>1985001111</v>
      </c>
      <c r="D230" t="s">
        <v>510</v>
      </c>
      <c r="E230">
        <v>1</v>
      </c>
      <c r="F230" t="s">
        <v>286</v>
      </c>
      <c r="G230" t="s">
        <v>14</v>
      </c>
      <c r="H230">
        <v>1</v>
      </c>
      <c r="I230">
        <v>1</v>
      </c>
      <c r="J230" t="s">
        <v>2315</v>
      </c>
      <c r="K230">
        <v>301</v>
      </c>
      <c r="L230" t="s">
        <v>2314</v>
      </c>
      <c r="M230" t="s">
        <v>2387</v>
      </c>
      <c r="N230" s="33">
        <v>6833131000136</v>
      </c>
      <c r="O230">
        <v>473</v>
      </c>
      <c r="P230" t="s">
        <v>2386</v>
      </c>
      <c r="Q230" t="s">
        <v>2386</v>
      </c>
      <c r="R230" t="s">
        <v>2386</v>
      </c>
      <c r="S230">
        <v>2</v>
      </c>
      <c r="T230" t="s">
        <v>2281</v>
      </c>
      <c r="U230" t="s">
        <v>2385</v>
      </c>
      <c r="V230">
        <v>6422100</v>
      </c>
      <c r="W230" t="s">
        <v>2327</v>
      </c>
      <c r="X230" t="s">
        <v>2327</v>
      </c>
      <c r="Y230" t="s">
        <v>2322</v>
      </c>
      <c r="Z230" t="s">
        <v>2308</v>
      </c>
      <c r="AA230" t="s">
        <v>2307</v>
      </c>
      <c r="AB230" t="s">
        <v>2306</v>
      </c>
      <c r="AC230" t="s">
        <v>2685</v>
      </c>
    </row>
    <row r="231" spans="1:29" x14ac:dyDescent="0.25">
      <c r="A231">
        <v>1732</v>
      </c>
      <c r="B231" t="s">
        <v>181</v>
      </c>
      <c r="C231">
        <v>1985001111</v>
      </c>
      <c r="D231" t="s">
        <v>510</v>
      </c>
      <c r="E231">
        <v>1</v>
      </c>
      <c r="F231" t="s">
        <v>286</v>
      </c>
      <c r="G231" t="s">
        <v>14</v>
      </c>
      <c r="H231">
        <v>1</v>
      </c>
      <c r="I231">
        <v>1</v>
      </c>
      <c r="J231" t="s">
        <v>2315</v>
      </c>
      <c r="K231">
        <v>301</v>
      </c>
      <c r="L231" t="s">
        <v>2314</v>
      </c>
      <c r="M231" t="s">
        <v>2384</v>
      </c>
      <c r="N231" s="33">
        <v>191</v>
      </c>
      <c r="O231">
        <v>39966</v>
      </c>
      <c r="P231" t="s">
        <v>2383</v>
      </c>
      <c r="Q231" t="s">
        <v>2383</v>
      </c>
      <c r="R231" t="s">
        <v>2383</v>
      </c>
      <c r="S231">
        <v>1</v>
      </c>
      <c r="T231" t="s">
        <v>2279</v>
      </c>
      <c r="U231" t="s">
        <v>2310</v>
      </c>
      <c r="V231">
        <v>6422100</v>
      </c>
      <c r="W231" t="s">
        <v>2327</v>
      </c>
      <c r="X231" t="s">
        <v>2327</v>
      </c>
      <c r="Y231" t="s">
        <v>2322</v>
      </c>
      <c r="Z231" t="s">
        <v>2308</v>
      </c>
      <c r="AA231" t="s">
        <v>2307</v>
      </c>
      <c r="AB231" t="s">
        <v>2306</v>
      </c>
      <c r="AC231" t="s">
        <v>2685</v>
      </c>
    </row>
    <row r="232" spans="1:29" x14ac:dyDescent="0.25">
      <c r="A232">
        <v>1781</v>
      </c>
      <c r="B232" t="s">
        <v>193</v>
      </c>
      <c r="C232">
        <v>1980000174</v>
      </c>
      <c r="D232" t="s">
        <v>369</v>
      </c>
      <c r="E232">
        <v>1</v>
      </c>
      <c r="F232" t="s">
        <v>286</v>
      </c>
      <c r="G232" t="s">
        <v>14</v>
      </c>
      <c r="H232">
        <v>1</v>
      </c>
      <c r="I232">
        <v>1</v>
      </c>
      <c r="J232" t="s">
        <v>2315</v>
      </c>
      <c r="K232">
        <v>302</v>
      </c>
      <c r="L232" t="s">
        <v>2314</v>
      </c>
      <c r="M232" t="s">
        <v>2381</v>
      </c>
      <c r="N232" s="33">
        <v>45292</v>
      </c>
      <c r="O232">
        <v>477</v>
      </c>
      <c r="P232" t="s">
        <v>2382</v>
      </c>
      <c r="Q232" t="s">
        <v>2382</v>
      </c>
      <c r="R232" t="s">
        <v>2382</v>
      </c>
      <c r="S232">
        <v>2</v>
      </c>
      <c r="T232" t="s">
        <v>2281</v>
      </c>
      <c r="U232" t="s">
        <v>2310</v>
      </c>
      <c r="V232">
        <v>6422100</v>
      </c>
      <c r="W232" t="s">
        <v>2327</v>
      </c>
      <c r="X232" t="s">
        <v>2327</v>
      </c>
      <c r="Y232" t="s">
        <v>2322</v>
      </c>
      <c r="Z232" t="s">
        <v>2308</v>
      </c>
      <c r="AA232" t="s">
        <v>2307</v>
      </c>
      <c r="AB232" t="s">
        <v>2306</v>
      </c>
      <c r="AC232" t="s">
        <v>2685</v>
      </c>
    </row>
    <row r="233" spans="1:29" x14ac:dyDescent="0.25">
      <c r="A233">
        <v>1781</v>
      </c>
      <c r="B233" t="s">
        <v>193</v>
      </c>
      <c r="C233">
        <v>1998003574</v>
      </c>
      <c r="D233" t="s">
        <v>969</v>
      </c>
      <c r="E233">
        <v>5</v>
      </c>
      <c r="F233" t="s">
        <v>352</v>
      </c>
      <c r="G233" t="s">
        <v>14</v>
      </c>
      <c r="H233">
        <v>1</v>
      </c>
      <c r="I233">
        <v>1</v>
      </c>
      <c r="J233" t="s">
        <v>2315</v>
      </c>
      <c r="K233">
        <v>301</v>
      </c>
      <c r="L233" t="s">
        <v>2314</v>
      </c>
      <c r="M233" t="s">
        <v>2381</v>
      </c>
      <c r="N233" s="33">
        <v>45292</v>
      </c>
      <c r="O233">
        <v>478</v>
      </c>
      <c r="P233" t="s">
        <v>2380</v>
      </c>
      <c r="Q233" t="s">
        <v>2380</v>
      </c>
      <c r="R233" t="s">
        <v>2380</v>
      </c>
      <c r="S233">
        <v>2</v>
      </c>
      <c r="T233" t="s">
        <v>2281</v>
      </c>
      <c r="U233" t="s">
        <v>2310</v>
      </c>
      <c r="V233">
        <v>6422100</v>
      </c>
      <c r="W233" t="s">
        <v>2327</v>
      </c>
      <c r="X233" t="s">
        <v>2327</v>
      </c>
      <c r="Y233" t="s">
        <v>2322</v>
      </c>
      <c r="Z233" t="s">
        <v>2308</v>
      </c>
      <c r="AA233" t="s">
        <v>2307</v>
      </c>
      <c r="AB233" t="s">
        <v>2306</v>
      </c>
      <c r="AC233" t="s">
        <v>2685</v>
      </c>
    </row>
    <row r="234" spans="1:29" x14ac:dyDescent="0.25">
      <c r="A234">
        <v>1794</v>
      </c>
      <c r="B234" t="s">
        <v>2379</v>
      </c>
      <c r="C234">
        <v>1981001956</v>
      </c>
      <c r="D234" t="s">
        <v>2378</v>
      </c>
      <c r="E234">
        <v>1</v>
      </c>
      <c r="F234" t="s">
        <v>286</v>
      </c>
      <c r="G234" t="s">
        <v>14</v>
      </c>
      <c r="H234">
        <v>1</v>
      </c>
      <c r="I234">
        <v>1</v>
      </c>
      <c r="J234" t="s">
        <v>2315</v>
      </c>
      <c r="K234">
        <v>601</v>
      </c>
      <c r="L234" t="s">
        <v>2314</v>
      </c>
      <c r="M234" t="s">
        <v>2377</v>
      </c>
      <c r="N234" s="33">
        <v>33147315000115</v>
      </c>
      <c r="O234">
        <v>1043</v>
      </c>
      <c r="P234" t="s">
        <v>2376</v>
      </c>
      <c r="Q234" t="s">
        <v>2376</v>
      </c>
      <c r="R234" t="s">
        <v>2376</v>
      </c>
      <c r="S234">
        <v>3</v>
      </c>
      <c r="T234" t="s">
        <v>2283</v>
      </c>
      <c r="U234" t="s">
        <v>2310</v>
      </c>
      <c r="V234">
        <v>6422100</v>
      </c>
      <c r="W234" t="s">
        <v>2327</v>
      </c>
      <c r="X234" t="s">
        <v>2327</v>
      </c>
      <c r="Y234" t="s">
        <v>2322</v>
      </c>
      <c r="Z234" t="s">
        <v>2308</v>
      </c>
      <c r="AA234" t="s">
        <v>2307</v>
      </c>
      <c r="AB234" t="s">
        <v>2306</v>
      </c>
      <c r="AC234" t="s">
        <v>2685</v>
      </c>
    </row>
    <row r="235" spans="1:29" x14ac:dyDescent="0.25">
      <c r="A235">
        <v>2018</v>
      </c>
      <c r="B235" t="s">
        <v>247</v>
      </c>
      <c r="C235">
        <v>1980001065</v>
      </c>
      <c r="D235" t="s">
        <v>403</v>
      </c>
      <c r="E235">
        <v>1</v>
      </c>
      <c r="F235" t="s">
        <v>286</v>
      </c>
      <c r="G235" t="s">
        <v>14</v>
      </c>
      <c r="H235">
        <v>1</v>
      </c>
      <c r="I235">
        <v>1</v>
      </c>
      <c r="J235" t="s">
        <v>2315</v>
      </c>
      <c r="K235">
        <v>302</v>
      </c>
      <c r="L235" t="s">
        <v>2314</v>
      </c>
      <c r="M235" t="s">
        <v>2374</v>
      </c>
      <c r="N235" s="33">
        <v>13009717000146</v>
      </c>
      <c r="O235">
        <v>522</v>
      </c>
      <c r="P235" t="s">
        <v>2375</v>
      </c>
      <c r="Q235" t="s">
        <v>2375</v>
      </c>
      <c r="R235" t="s">
        <v>2375</v>
      </c>
      <c r="S235">
        <v>3</v>
      </c>
      <c r="T235" t="s">
        <v>2283</v>
      </c>
      <c r="U235" t="s">
        <v>2310</v>
      </c>
      <c r="V235">
        <v>6422100</v>
      </c>
      <c r="W235" t="s">
        <v>2327</v>
      </c>
      <c r="X235" t="s">
        <v>2327</v>
      </c>
      <c r="Y235" t="s">
        <v>2322</v>
      </c>
      <c r="Z235" t="s">
        <v>2308</v>
      </c>
      <c r="AA235" t="s">
        <v>2307</v>
      </c>
      <c r="AB235" t="s">
        <v>2306</v>
      </c>
      <c r="AC235" t="s">
        <v>2685</v>
      </c>
    </row>
    <row r="236" spans="1:29" x14ac:dyDescent="0.25">
      <c r="A236">
        <v>2018</v>
      </c>
      <c r="B236" t="s">
        <v>247</v>
      </c>
      <c r="C236">
        <v>2016001811</v>
      </c>
      <c r="D236" t="s">
        <v>1975</v>
      </c>
      <c r="E236">
        <v>3</v>
      </c>
      <c r="F236" t="s">
        <v>297</v>
      </c>
      <c r="G236" t="s">
        <v>14</v>
      </c>
      <c r="H236">
        <v>1</v>
      </c>
      <c r="I236">
        <v>1</v>
      </c>
      <c r="J236" t="s">
        <v>2315</v>
      </c>
      <c r="K236">
        <v>301</v>
      </c>
      <c r="L236" t="s">
        <v>2314</v>
      </c>
      <c r="M236" t="s">
        <v>2374</v>
      </c>
      <c r="N236" s="33">
        <v>13009717000146</v>
      </c>
      <c r="O236">
        <v>34163</v>
      </c>
      <c r="P236" t="s">
        <v>2373</v>
      </c>
      <c r="Q236" t="s">
        <v>2373</v>
      </c>
      <c r="R236" t="s">
        <v>2372</v>
      </c>
      <c r="S236">
        <v>3</v>
      </c>
      <c r="T236" t="s">
        <v>2283</v>
      </c>
      <c r="U236" t="s">
        <v>2310</v>
      </c>
      <c r="V236">
        <v>6422100</v>
      </c>
      <c r="W236" t="s">
        <v>2327</v>
      </c>
      <c r="X236" t="s">
        <v>2327</v>
      </c>
      <c r="Y236" t="s">
        <v>2322</v>
      </c>
      <c r="Z236" t="s">
        <v>2308</v>
      </c>
      <c r="AA236" t="s">
        <v>2307</v>
      </c>
      <c r="AB236" t="s">
        <v>2306</v>
      </c>
      <c r="AC236" t="s">
        <v>2685</v>
      </c>
    </row>
    <row r="237" spans="1:29" x14ac:dyDescent="0.25">
      <c r="A237">
        <v>2258</v>
      </c>
      <c r="B237" t="s">
        <v>158</v>
      </c>
      <c r="C237">
        <v>1992000565</v>
      </c>
      <c r="D237" t="s">
        <v>673</v>
      </c>
      <c r="E237">
        <v>3</v>
      </c>
      <c r="F237" t="s">
        <v>297</v>
      </c>
      <c r="G237" t="s">
        <v>8</v>
      </c>
      <c r="H237">
        <v>2</v>
      </c>
      <c r="I237">
        <v>1</v>
      </c>
      <c r="J237" t="s">
        <v>2315</v>
      </c>
      <c r="K237">
        <v>301</v>
      </c>
      <c r="L237" t="s">
        <v>2314</v>
      </c>
      <c r="M237" t="s">
        <v>2371</v>
      </c>
      <c r="N237" s="33">
        <v>60518222000122</v>
      </c>
      <c r="O237">
        <v>36224</v>
      </c>
      <c r="P237" t="s">
        <v>2370</v>
      </c>
      <c r="Q237" t="s">
        <v>2370</v>
      </c>
      <c r="R237" t="s">
        <v>2370</v>
      </c>
      <c r="S237">
        <v>1</v>
      </c>
      <c r="T237" t="s">
        <v>2279</v>
      </c>
      <c r="U237" t="s">
        <v>2310</v>
      </c>
      <c r="V237">
        <v>6422100</v>
      </c>
      <c r="W237" t="s">
        <v>2327</v>
      </c>
      <c r="X237" t="s">
        <v>2327</v>
      </c>
      <c r="Y237" t="s">
        <v>2322</v>
      </c>
      <c r="Z237" t="s">
        <v>2308</v>
      </c>
      <c r="AA237" t="s">
        <v>2307</v>
      </c>
      <c r="AB237" t="s">
        <v>2306</v>
      </c>
      <c r="AC237" t="s">
        <v>2685</v>
      </c>
    </row>
    <row r="238" spans="1:29" x14ac:dyDescent="0.25">
      <c r="A238">
        <v>2258</v>
      </c>
      <c r="B238" t="s">
        <v>158</v>
      </c>
      <c r="C238">
        <v>1993000992</v>
      </c>
      <c r="D238" t="s">
        <v>693</v>
      </c>
      <c r="E238">
        <v>5</v>
      </c>
      <c r="F238" t="s">
        <v>352</v>
      </c>
      <c r="G238" t="s">
        <v>8</v>
      </c>
      <c r="H238">
        <v>2</v>
      </c>
      <c r="I238">
        <v>1</v>
      </c>
      <c r="J238" t="s">
        <v>2315</v>
      </c>
      <c r="K238">
        <v>301</v>
      </c>
      <c r="L238" t="s">
        <v>2314</v>
      </c>
      <c r="M238" t="s">
        <v>2369</v>
      </c>
      <c r="N238" s="33">
        <v>62331228000111</v>
      </c>
      <c r="O238">
        <v>646</v>
      </c>
      <c r="P238" t="s">
        <v>2368</v>
      </c>
      <c r="Q238" t="s">
        <v>2368</v>
      </c>
      <c r="R238" t="s">
        <v>2368</v>
      </c>
      <c r="S238">
        <v>1</v>
      </c>
      <c r="T238" t="s">
        <v>2279</v>
      </c>
      <c r="U238" t="s">
        <v>2310</v>
      </c>
      <c r="V238">
        <v>6422100</v>
      </c>
      <c r="W238" t="s">
        <v>2327</v>
      </c>
      <c r="X238" t="s">
        <v>2327</v>
      </c>
      <c r="Y238" t="s">
        <v>2322</v>
      </c>
      <c r="Z238" t="s">
        <v>2308</v>
      </c>
      <c r="AA238" t="s">
        <v>2307</v>
      </c>
      <c r="AB238" t="s">
        <v>2306</v>
      </c>
      <c r="AC238" t="s">
        <v>2685</v>
      </c>
    </row>
    <row r="239" spans="1:29" x14ac:dyDescent="0.25">
      <c r="A239">
        <v>2258</v>
      </c>
      <c r="B239" t="s">
        <v>158</v>
      </c>
      <c r="C239">
        <v>1996000829</v>
      </c>
      <c r="D239" t="s">
        <v>827</v>
      </c>
      <c r="E239">
        <v>5</v>
      </c>
      <c r="F239" t="s">
        <v>352</v>
      </c>
      <c r="G239" t="s">
        <v>8</v>
      </c>
      <c r="H239">
        <v>2</v>
      </c>
      <c r="I239">
        <v>1</v>
      </c>
      <c r="J239" t="s">
        <v>2315</v>
      </c>
      <c r="K239">
        <v>301</v>
      </c>
      <c r="L239" t="s">
        <v>2314</v>
      </c>
      <c r="M239" t="s">
        <v>2367</v>
      </c>
      <c r="N239" s="33">
        <v>46518205000164</v>
      </c>
      <c r="O239">
        <v>577</v>
      </c>
      <c r="P239" t="s">
        <v>2364</v>
      </c>
      <c r="Q239" t="s">
        <v>2364</v>
      </c>
      <c r="R239" t="s">
        <v>2364</v>
      </c>
      <c r="S239">
        <v>1</v>
      </c>
      <c r="T239" t="s">
        <v>2279</v>
      </c>
      <c r="U239" t="s">
        <v>2310</v>
      </c>
      <c r="V239">
        <v>6421200</v>
      </c>
      <c r="W239" t="s">
        <v>2352</v>
      </c>
      <c r="X239" t="s">
        <v>2352</v>
      </c>
      <c r="Y239" t="s">
        <v>2322</v>
      </c>
      <c r="Z239" t="s">
        <v>2308</v>
      </c>
      <c r="AA239" t="s">
        <v>2307</v>
      </c>
      <c r="AB239" t="s">
        <v>2306</v>
      </c>
      <c r="AC239" t="s">
        <v>2685</v>
      </c>
    </row>
    <row r="240" spans="1:29" x14ac:dyDescent="0.25">
      <c r="A240">
        <v>2258</v>
      </c>
      <c r="B240" t="s">
        <v>158</v>
      </c>
      <c r="C240">
        <v>1996000829</v>
      </c>
      <c r="D240" t="s">
        <v>827</v>
      </c>
      <c r="E240">
        <v>5</v>
      </c>
      <c r="F240" t="s">
        <v>352</v>
      </c>
      <c r="G240" t="s">
        <v>8</v>
      </c>
      <c r="H240">
        <v>2</v>
      </c>
      <c r="I240">
        <v>1</v>
      </c>
      <c r="J240" t="s">
        <v>2315</v>
      </c>
      <c r="K240">
        <v>301</v>
      </c>
      <c r="L240" t="s">
        <v>2314</v>
      </c>
      <c r="M240" t="s">
        <v>2366</v>
      </c>
      <c r="N240" s="33">
        <v>33172537000198</v>
      </c>
      <c r="O240">
        <v>577</v>
      </c>
      <c r="P240" t="s">
        <v>2365</v>
      </c>
      <c r="Q240" t="s">
        <v>2364</v>
      </c>
      <c r="R240" t="s">
        <v>2364</v>
      </c>
      <c r="S240">
        <v>1</v>
      </c>
      <c r="T240" t="s">
        <v>2279</v>
      </c>
      <c r="U240" t="s">
        <v>2310</v>
      </c>
      <c r="V240">
        <v>6422100</v>
      </c>
      <c r="W240" t="s">
        <v>2327</v>
      </c>
      <c r="X240" t="s">
        <v>2327</v>
      </c>
      <c r="Y240" t="s">
        <v>2322</v>
      </c>
      <c r="Z240" t="s">
        <v>2308</v>
      </c>
      <c r="AA240" t="s">
        <v>2307</v>
      </c>
      <c r="AB240" t="s">
        <v>2306</v>
      </c>
      <c r="AC240" t="s">
        <v>2685</v>
      </c>
    </row>
    <row r="241" spans="1:29" x14ac:dyDescent="0.25">
      <c r="A241">
        <v>2258</v>
      </c>
      <c r="B241" t="s">
        <v>158</v>
      </c>
      <c r="C241">
        <v>2006006111</v>
      </c>
      <c r="D241" t="s">
        <v>1513</v>
      </c>
      <c r="E241">
        <v>3</v>
      </c>
      <c r="F241" t="s">
        <v>297</v>
      </c>
      <c r="G241" t="s">
        <v>8</v>
      </c>
      <c r="H241">
        <v>2</v>
      </c>
      <c r="I241">
        <v>1</v>
      </c>
      <c r="J241" t="s">
        <v>2315</v>
      </c>
      <c r="K241">
        <v>301</v>
      </c>
      <c r="L241" t="s">
        <v>2314</v>
      </c>
      <c r="M241" t="s">
        <v>2363</v>
      </c>
      <c r="N241" s="33">
        <v>59274605000113</v>
      </c>
      <c r="O241">
        <v>35023</v>
      </c>
      <c r="P241" t="s">
        <v>2362</v>
      </c>
      <c r="Q241" t="s">
        <v>2362</v>
      </c>
      <c r="R241" t="s">
        <v>2362</v>
      </c>
      <c r="S241">
        <v>1</v>
      </c>
      <c r="T241" t="s">
        <v>2279</v>
      </c>
      <c r="U241" t="s">
        <v>2310</v>
      </c>
      <c r="V241">
        <v>6431000</v>
      </c>
      <c r="W241" t="s">
        <v>2317</v>
      </c>
      <c r="X241" t="s">
        <v>2317</v>
      </c>
      <c r="Y241" t="s">
        <v>2316</v>
      </c>
      <c r="Z241" t="s">
        <v>2308</v>
      </c>
      <c r="AA241" t="s">
        <v>2307</v>
      </c>
      <c r="AB241" t="s">
        <v>2306</v>
      </c>
      <c r="AC241" t="s">
        <v>2685</v>
      </c>
    </row>
    <row r="242" spans="1:29" x14ac:dyDescent="0.25">
      <c r="A242">
        <v>2395</v>
      </c>
      <c r="B242" t="s">
        <v>273</v>
      </c>
      <c r="C242">
        <v>1994001811</v>
      </c>
      <c r="D242" t="s">
        <v>754</v>
      </c>
      <c r="E242">
        <v>5</v>
      </c>
      <c r="F242" t="s">
        <v>352</v>
      </c>
      <c r="G242" t="s">
        <v>8</v>
      </c>
      <c r="H242">
        <v>2</v>
      </c>
      <c r="I242">
        <v>1</v>
      </c>
      <c r="J242" t="s">
        <v>2315</v>
      </c>
      <c r="K242">
        <v>301</v>
      </c>
      <c r="L242" t="s">
        <v>2314</v>
      </c>
      <c r="M242" t="s">
        <v>2361</v>
      </c>
      <c r="N242" s="33">
        <v>58017179000170</v>
      </c>
      <c r="O242">
        <v>27281</v>
      </c>
      <c r="P242" t="s">
        <v>2360</v>
      </c>
      <c r="Q242" t="s">
        <v>2360</v>
      </c>
      <c r="R242" t="s">
        <v>2360</v>
      </c>
      <c r="S242">
        <v>1</v>
      </c>
      <c r="T242" t="s">
        <v>2279</v>
      </c>
      <c r="U242" t="s">
        <v>2310</v>
      </c>
      <c r="V242">
        <v>6431000</v>
      </c>
      <c r="W242" t="s">
        <v>2317</v>
      </c>
      <c r="X242" t="s">
        <v>2317</v>
      </c>
      <c r="Y242" t="s">
        <v>2316</v>
      </c>
      <c r="Z242" t="s">
        <v>2308</v>
      </c>
      <c r="AA242" t="s">
        <v>2307</v>
      </c>
      <c r="AB242" t="s">
        <v>2306</v>
      </c>
      <c r="AC242" t="s">
        <v>2685</v>
      </c>
    </row>
    <row r="243" spans="1:29" x14ac:dyDescent="0.25">
      <c r="A243">
        <v>2511</v>
      </c>
      <c r="B243" t="s">
        <v>238</v>
      </c>
      <c r="C243">
        <v>1992001529</v>
      </c>
      <c r="D243" t="s">
        <v>680</v>
      </c>
      <c r="E243">
        <v>5</v>
      </c>
      <c r="F243" t="s">
        <v>352</v>
      </c>
      <c r="G243" t="s">
        <v>8</v>
      </c>
      <c r="H243">
        <v>2</v>
      </c>
      <c r="I243">
        <v>1</v>
      </c>
      <c r="J243" t="s">
        <v>2315</v>
      </c>
      <c r="K243">
        <v>302</v>
      </c>
      <c r="L243" t="s">
        <v>2314</v>
      </c>
      <c r="M243" t="s">
        <v>2359</v>
      </c>
      <c r="N243" s="33">
        <v>90400888000142</v>
      </c>
      <c r="O243">
        <v>21955</v>
      </c>
      <c r="P243" t="s">
        <v>2358</v>
      </c>
      <c r="Q243" t="s">
        <v>2358</v>
      </c>
      <c r="R243" t="s">
        <v>2358</v>
      </c>
      <c r="S243">
        <v>1</v>
      </c>
      <c r="T243" t="s">
        <v>2279</v>
      </c>
      <c r="U243" t="s">
        <v>2310</v>
      </c>
      <c r="V243">
        <v>6422100</v>
      </c>
      <c r="W243" t="s">
        <v>2327</v>
      </c>
      <c r="X243" t="s">
        <v>2327</v>
      </c>
      <c r="Y243" t="s">
        <v>2322</v>
      </c>
      <c r="Z243" t="s">
        <v>2308</v>
      </c>
      <c r="AA243" t="s">
        <v>2307</v>
      </c>
      <c r="AB243" t="s">
        <v>2306</v>
      </c>
      <c r="AC243" t="s">
        <v>2685</v>
      </c>
    </row>
    <row r="244" spans="1:29" x14ac:dyDescent="0.25">
      <c r="A244">
        <v>2931</v>
      </c>
      <c r="B244" t="s">
        <v>227</v>
      </c>
      <c r="C244">
        <v>1994000211</v>
      </c>
      <c r="D244" t="s">
        <v>227</v>
      </c>
      <c r="E244">
        <v>5</v>
      </c>
      <c r="F244" t="s">
        <v>352</v>
      </c>
      <c r="G244" t="s">
        <v>8</v>
      </c>
      <c r="H244">
        <v>2</v>
      </c>
      <c r="I244">
        <v>1</v>
      </c>
      <c r="J244" t="s">
        <v>2315</v>
      </c>
      <c r="K244">
        <v>301</v>
      </c>
      <c r="L244" t="s">
        <v>2314</v>
      </c>
      <c r="M244" t="s">
        <v>2357</v>
      </c>
      <c r="N244" s="33">
        <v>11476673000139</v>
      </c>
      <c r="O244">
        <v>678</v>
      </c>
      <c r="P244" t="s">
        <v>2356</v>
      </c>
      <c r="Q244" t="s">
        <v>2355</v>
      </c>
      <c r="R244" t="s">
        <v>2355</v>
      </c>
      <c r="S244">
        <v>1</v>
      </c>
      <c r="T244" t="s">
        <v>2279</v>
      </c>
      <c r="U244" t="s">
        <v>2310</v>
      </c>
      <c r="V244">
        <v>6431000</v>
      </c>
      <c r="W244" t="s">
        <v>2317</v>
      </c>
      <c r="X244" t="s">
        <v>2317</v>
      </c>
      <c r="Y244" t="s">
        <v>2316</v>
      </c>
      <c r="Z244" t="s">
        <v>2308</v>
      </c>
      <c r="AA244" t="s">
        <v>2307</v>
      </c>
      <c r="AB244" t="s">
        <v>2306</v>
      </c>
      <c r="AC244" t="s">
        <v>2685</v>
      </c>
    </row>
    <row r="245" spans="1:29" x14ac:dyDescent="0.25">
      <c r="A245">
        <v>3188</v>
      </c>
      <c r="B245" t="s">
        <v>32</v>
      </c>
      <c r="C245">
        <v>2010003292</v>
      </c>
      <c r="D245" t="s">
        <v>1741</v>
      </c>
      <c r="E245">
        <v>5</v>
      </c>
      <c r="F245" t="s">
        <v>352</v>
      </c>
      <c r="G245" t="s">
        <v>14</v>
      </c>
      <c r="H245">
        <v>1</v>
      </c>
      <c r="I245">
        <v>1</v>
      </c>
      <c r="J245" t="s">
        <v>2315</v>
      </c>
      <c r="K245">
        <v>302</v>
      </c>
      <c r="L245" t="s">
        <v>2314</v>
      </c>
      <c r="M245" t="s">
        <v>2354</v>
      </c>
      <c r="N245" s="33">
        <v>4902979000144</v>
      </c>
      <c r="O245">
        <v>40126</v>
      </c>
      <c r="P245" t="s">
        <v>2353</v>
      </c>
      <c r="Q245" t="s">
        <v>2353</v>
      </c>
      <c r="R245" t="s">
        <v>2353</v>
      </c>
      <c r="S245">
        <v>2</v>
      </c>
      <c r="T245" t="s">
        <v>2281</v>
      </c>
      <c r="U245" t="s">
        <v>2310</v>
      </c>
      <c r="V245">
        <v>6421200</v>
      </c>
      <c r="W245" t="s">
        <v>2352</v>
      </c>
      <c r="X245" t="s">
        <v>2352</v>
      </c>
      <c r="Y245" t="s">
        <v>2322</v>
      </c>
      <c r="Z245" t="s">
        <v>2308</v>
      </c>
      <c r="AA245" t="s">
        <v>2307</v>
      </c>
      <c r="AB245" t="s">
        <v>2306</v>
      </c>
      <c r="AC245" t="s">
        <v>2685</v>
      </c>
    </row>
    <row r="246" spans="1:29" x14ac:dyDescent="0.25">
      <c r="A246">
        <v>3188</v>
      </c>
      <c r="B246" t="s">
        <v>32</v>
      </c>
      <c r="C246">
        <v>2010003365</v>
      </c>
      <c r="D246" t="s">
        <v>1743</v>
      </c>
      <c r="E246">
        <v>1</v>
      </c>
      <c r="F246" t="s">
        <v>286</v>
      </c>
      <c r="G246" t="s">
        <v>14</v>
      </c>
      <c r="H246">
        <v>1</v>
      </c>
      <c r="I246">
        <v>1</v>
      </c>
      <c r="J246" t="s">
        <v>2315</v>
      </c>
      <c r="K246">
        <v>302</v>
      </c>
      <c r="L246" t="s">
        <v>2314</v>
      </c>
      <c r="M246" t="s">
        <v>2354</v>
      </c>
      <c r="N246" s="33">
        <v>4902979000144</v>
      </c>
      <c r="O246">
        <v>40125</v>
      </c>
      <c r="P246" t="s">
        <v>2353</v>
      </c>
      <c r="Q246" t="s">
        <v>2353</v>
      </c>
      <c r="R246" t="s">
        <v>2353</v>
      </c>
      <c r="S246">
        <v>2</v>
      </c>
      <c r="T246" t="s">
        <v>2281</v>
      </c>
      <c r="U246" t="s">
        <v>2310</v>
      </c>
      <c r="V246">
        <v>6421200</v>
      </c>
      <c r="W246" t="s">
        <v>2352</v>
      </c>
      <c r="X246" t="s">
        <v>2352</v>
      </c>
      <c r="Y246" t="s">
        <v>2322</v>
      </c>
      <c r="Z246" t="s">
        <v>2308</v>
      </c>
      <c r="AA246" t="s">
        <v>2307</v>
      </c>
      <c r="AB246" t="s">
        <v>2306</v>
      </c>
      <c r="AC246" t="s">
        <v>2685</v>
      </c>
    </row>
    <row r="247" spans="1:29" x14ac:dyDescent="0.25">
      <c r="A247">
        <v>3188</v>
      </c>
      <c r="B247" t="s">
        <v>32</v>
      </c>
      <c r="C247">
        <v>2010003438</v>
      </c>
      <c r="D247" t="s">
        <v>1745</v>
      </c>
      <c r="E247">
        <v>5</v>
      </c>
      <c r="F247" t="s">
        <v>352</v>
      </c>
      <c r="G247" t="s">
        <v>14</v>
      </c>
      <c r="H247">
        <v>1</v>
      </c>
      <c r="I247">
        <v>1</v>
      </c>
      <c r="J247" t="s">
        <v>2315</v>
      </c>
      <c r="K247">
        <v>301</v>
      </c>
      <c r="L247" t="s">
        <v>2314</v>
      </c>
      <c r="M247" t="s">
        <v>2354</v>
      </c>
      <c r="N247" s="33">
        <v>4902979000144</v>
      </c>
      <c r="O247">
        <v>40127</v>
      </c>
      <c r="P247" t="s">
        <v>2353</v>
      </c>
      <c r="Q247" t="s">
        <v>2353</v>
      </c>
      <c r="R247" t="s">
        <v>2353</v>
      </c>
      <c r="S247">
        <v>2</v>
      </c>
      <c r="T247" t="s">
        <v>2281</v>
      </c>
      <c r="U247" t="s">
        <v>2310</v>
      </c>
      <c r="V247">
        <v>6421200</v>
      </c>
      <c r="W247" t="s">
        <v>2352</v>
      </c>
      <c r="X247" t="s">
        <v>2352</v>
      </c>
      <c r="Y247" t="s">
        <v>2322</v>
      </c>
      <c r="Z247" t="s">
        <v>2308</v>
      </c>
      <c r="AA247" t="s">
        <v>2307</v>
      </c>
      <c r="AB247" t="s">
        <v>2306</v>
      </c>
      <c r="AC247" t="s">
        <v>2685</v>
      </c>
    </row>
    <row r="248" spans="1:29" x14ac:dyDescent="0.25">
      <c r="A248">
        <v>3304</v>
      </c>
      <c r="B248" t="s">
        <v>144</v>
      </c>
      <c r="C248">
        <v>1995002747</v>
      </c>
      <c r="D248" t="s">
        <v>144</v>
      </c>
      <c r="E248">
        <v>1</v>
      </c>
      <c r="F248" t="s">
        <v>286</v>
      </c>
      <c r="G248" t="s">
        <v>8</v>
      </c>
      <c r="H248">
        <v>2</v>
      </c>
      <c r="I248">
        <v>1</v>
      </c>
      <c r="J248" t="s">
        <v>2315</v>
      </c>
      <c r="K248">
        <v>302</v>
      </c>
      <c r="L248" t="s">
        <v>2314</v>
      </c>
      <c r="M248" t="s">
        <v>2349</v>
      </c>
      <c r="N248" s="33">
        <v>7441209000130</v>
      </c>
      <c r="O248">
        <v>776</v>
      </c>
      <c r="P248" t="s">
        <v>2351</v>
      </c>
      <c r="Q248" t="s">
        <v>2350</v>
      </c>
      <c r="R248" t="s">
        <v>2350</v>
      </c>
      <c r="S248">
        <v>1</v>
      </c>
      <c r="T248" t="s">
        <v>2279</v>
      </c>
      <c r="U248" t="s">
        <v>2310</v>
      </c>
      <c r="V248">
        <v>6431000</v>
      </c>
      <c r="W248" t="s">
        <v>2317</v>
      </c>
      <c r="X248" t="s">
        <v>2317</v>
      </c>
      <c r="Y248" t="s">
        <v>2316</v>
      </c>
      <c r="Z248" t="s">
        <v>2308</v>
      </c>
      <c r="AA248" t="s">
        <v>2307</v>
      </c>
      <c r="AB248" t="s">
        <v>2306</v>
      </c>
      <c r="AC248" t="s">
        <v>2685</v>
      </c>
    </row>
    <row r="249" spans="1:29" x14ac:dyDescent="0.25">
      <c r="A249">
        <v>3304</v>
      </c>
      <c r="B249" t="s">
        <v>144</v>
      </c>
      <c r="C249">
        <v>1995002811</v>
      </c>
      <c r="D249" t="s">
        <v>144</v>
      </c>
      <c r="E249">
        <v>5</v>
      </c>
      <c r="F249" t="s">
        <v>352</v>
      </c>
      <c r="G249" t="s">
        <v>8</v>
      </c>
      <c r="H249">
        <v>2</v>
      </c>
      <c r="I249">
        <v>1</v>
      </c>
      <c r="J249" t="s">
        <v>2315</v>
      </c>
      <c r="K249">
        <v>301</v>
      </c>
      <c r="L249" t="s">
        <v>2314</v>
      </c>
      <c r="M249" t="s">
        <v>2349</v>
      </c>
      <c r="N249" s="33">
        <v>7441209000130</v>
      </c>
      <c r="O249">
        <v>777</v>
      </c>
      <c r="P249" t="s">
        <v>2351</v>
      </c>
      <c r="Q249" t="s">
        <v>2350</v>
      </c>
      <c r="R249" t="s">
        <v>2350</v>
      </c>
      <c r="S249">
        <v>1</v>
      </c>
      <c r="T249" t="s">
        <v>2279</v>
      </c>
      <c r="U249" t="s">
        <v>2310</v>
      </c>
      <c r="V249">
        <v>6431000</v>
      </c>
      <c r="W249" t="s">
        <v>2317</v>
      </c>
      <c r="X249" t="s">
        <v>2317</v>
      </c>
      <c r="Y249" t="s">
        <v>2316</v>
      </c>
      <c r="Z249" t="s">
        <v>2308</v>
      </c>
      <c r="AA249" t="s">
        <v>2307</v>
      </c>
      <c r="AB249" t="s">
        <v>2306</v>
      </c>
      <c r="AC249" t="s">
        <v>2685</v>
      </c>
    </row>
    <row r="250" spans="1:29" x14ac:dyDescent="0.25">
      <c r="A250">
        <v>3304</v>
      </c>
      <c r="B250" t="s">
        <v>144</v>
      </c>
      <c r="C250">
        <v>2011001838</v>
      </c>
      <c r="D250" t="s">
        <v>144</v>
      </c>
      <c r="E250">
        <v>3</v>
      </c>
      <c r="F250" t="s">
        <v>297</v>
      </c>
      <c r="G250" t="s">
        <v>8</v>
      </c>
      <c r="H250">
        <v>2</v>
      </c>
      <c r="I250">
        <v>1</v>
      </c>
      <c r="J250" t="s">
        <v>2315</v>
      </c>
      <c r="K250">
        <v>301</v>
      </c>
      <c r="L250" t="s">
        <v>2314</v>
      </c>
      <c r="M250" t="s">
        <v>2349</v>
      </c>
      <c r="N250" s="33">
        <v>7441209000130</v>
      </c>
      <c r="O250">
        <v>25767</v>
      </c>
      <c r="P250" t="s">
        <v>2348</v>
      </c>
      <c r="Q250" t="s">
        <v>2348</v>
      </c>
      <c r="R250" t="s">
        <v>2347</v>
      </c>
      <c r="S250">
        <v>1</v>
      </c>
      <c r="T250" t="s">
        <v>2279</v>
      </c>
      <c r="U250" t="s">
        <v>2310</v>
      </c>
      <c r="V250">
        <v>6431000</v>
      </c>
      <c r="W250" t="s">
        <v>2317</v>
      </c>
      <c r="X250" t="s">
        <v>2317</v>
      </c>
      <c r="Y250" t="s">
        <v>2316</v>
      </c>
      <c r="Z250" t="s">
        <v>2308</v>
      </c>
      <c r="AA250" t="s">
        <v>2307</v>
      </c>
      <c r="AB250" t="s">
        <v>2306</v>
      </c>
      <c r="AC250" t="s">
        <v>2685</v>
      </c>
    </row>
    <row r="251" spans="1:29" x14ac:dyDescent="0.25">
      <c r="A251">
        <v>3438</v>
      </c>
      <c r="B251" t="s">
        <v>127</v>
      </c>
      <c r="C251">
        <v>2002000956</v>
      </c>
      <c r="D251" t="s">
        <v>1232</v>
      </c>
      <c r="E251">
        <v>3</v>
      </c>
      <c r="F251" t="s">
        <v>297</v>
      </c>
      <c r="G251" t="s">
        <v>14</v>
      </c>
      <c r="H251">
        <v>1</v>
      </c>
      <c r="I251">
        <v>1</v>
      </c>
      <c r="J251" t="s">
        <v>2315</v>
      </c>
      <c r="K251">
        <v>301</v>
      </c>
      <c r="L251" t="s">
        <v>2314</v>
      </c>
      <c r="M251" t="s">
        <v>2346</v>
      </c>
      <c r="N251" s="33">
        <v>4913711000108</v>
      </c>
      <c r="O251">
        <v>39025</v>
      </c>
      <c r="P251" t="s">
        <v>2345</v>
      </c>
      <c r="Q251" t="s">
        <v>2345</v>
      </c>
      <c r="R251" t="s">
        <v>2345</v>
      </c>
      <c r="S251">
        <v>3</v>
      </c>
      <c r="T251" t="s">
        <v>2283</v>
      </c>
      <c r="U251" t="s">
        <v>2310</v>
      </c>
      <c r="V251">
        <v>6422100</v>
      </c>
      <c r="W251" t="s">
        <v>2327</v>
      </c>
      <c r="X251" t="s">
        <v>2327</v>
      </c>
      <c r="Y251" t="s">
        <v>2322</v>
      </c>
      <c r="Z251" t="s">
        <v>2308</v>
      </c>
      <c r="AA251" t="s">
        <v>2307</v>
      </c>
      <c r="AB251" t="s">
        <v>2306</v>
      </c>
      <c r="AC251" t="s">
        <v>2685</v>
      </c>
    </row>
    <row r="252" spans="1:29" x14ac:dyDescent="0.25">
      <c r="A252">
        <v>3825</v>
      </c>
      <c r="B252" t="s">
        <v>156</v>
      </c>
      <c r="C252">
        <v>1988002192</v>
      </c>
      <c r="D252" t="s">
        <v>576</v>
      </c>
      <c r="E252">
        <v>1</v>
      </c>
      <c r="F252" t="s">
        <v>286</v>
      </c>
      <c r="G252" t="s">
        <v>8</v>
      </c>
      <c r="H252">
        <v>2</v>
      </c>
      <c r="I252">
        <v>1</v>
      </c>
      <c r="J252" t="s">
        <v>2315</v>
      </c>
      <c r="K252">
        <v>302</v>
      </c>
      <c r="L252" t="s">
        <v>2314</v>
      </c>
      <c r="M252" t="s">
        <v>2337</v>
      </c>
      <c r="N252" s="33">
        <v>60498557000126</v>
      </c>
      <c r="O252">
        <v>29890</v>
      </c>
      <c r="P252" t="s">
        <v>2344</v>
      </c>
      <c r="Q252" t="s">
        <v>2344</v>
      </c>
      <c r="R252" t="s">
        <v>2344</v>
      </c>
      <c r="S252">
        <v>1</v>
      </c>
      <c r="T252" t="s">
        <v>2279</v>
      </c>
      <c r="U252" t="s">
        <v>2310</v>
      </c>
      <c r="V252">
        <v>6422100</v>
      </c>
      <c r="W252" t="s">
        <v>2327</v>
      </c>
      <c r="X252" t="s">
        <v>2327</v>
      </c>
      <c r="Y252" t="s">
        <v>2322</v>
      </c>
      <c r="Z252" t="s">
        <v>2308</v>
      </c>
      <c r="AA252" t="s">
        <v>2307</v>
      </c>
      <c r="AB252" t="s">
        <v>2306</v>
      </c>
      <c r="AC252" t="s">
        <v>2685</v>
      </c>
    </row>
    <row r="253" spans="1:29" x14ac:dyDescent="0.25">
      <c r="A253">
        <v>3825</v>
      </c>
      <c r="B253" t="s">
        <v>156</v>
      </c>
      <c r="C253">
        <v>1998001156</v>
      </c>
      <c r="D253" t="s">
        <v>943</v>
      </c>
      <c r="E253">
        <v>5</v>
      </c>
      <c r="F253" t="s">
        <v>352</v>
      </c>
      <c r="G253" t="s">
        <v>8</v>
      </c>
      <c r="H253">
        <v>2</v>
      </c>
      <c r="I253">
        <v>1</v>
      </c>
      <c r="J253" t="s">
        <v>2315</v>
      </c>
      <c r="K253">
        <v>301</v>
      </c>
      <c r="L253" t="s">
        <v>2314</v>
      </c>
      <c r="M253" t="s">
        <v>2343</v>
      </c>
      <c r="N253" s="33">
        <v>17351180000159</v>
      </c>
      <c r="O253">
        <v>25154</v>
      </c>
      <c r="P253" t="s">
        <v>2342</v>
      </c>
      <c r="Q253" t="s">
        <v>2342</v>
      </c>
      <c r="R253" t="s">
        <v>2342</v>
      </c>
      <c r="S253">
        <v>1</v>
      </c>
      <c r="T253" t="s">
        <v>2279</v>
      </c>
      <c r="U253" t="s">
        <v>2310</v>
      </c>
      <c r="V253">
        <v>6422100</v>
      </c>
      <c r="W253" t="s">
        <v>2327</v>
      </c>
      <c r="X253" t="s">
        <v>2327</v>
      </c>
      <c r="Y253" t="s">
        <v>2322</v>
      </c>
      <c r="Z253" t="s">
        <v>2308</v>
      </c>
      <c r="AA253" t="s">
        <v>2307</v>
      </c>
      <c r="AB253" t="s">
        <v>2306</v>
      </c>
      <c r="AC253" t="s">
        <v>2685</v>
      </c>
    </row>
    <row r="254" spans="1:29" x14ac:dyDescent="0.25">
      <c r="A254">
        <v>3825</v>
      </c>
      <c r="B254" t="s">
        <v>156</v>
      </c>
      <c r="C254">
        <v>2005003011</v>
      </c>
      <c r="D254" t="s">
        <v>1380</v>
      </c>
      <c r="E254">
        <v>3</v>
      </c>
      <c r="F254" t="s">
        <v>297</v>
      </c>
      <c r="G254" t="s">
        <v>8</v>
      </c>
      <c r="H254">
        <v>2</v>
      </c>
      <c r="I254">
        <v>1</v>
      </c>
      <c r="J254" t="s">
        <v>2315</v>
      </c>
      <c r="K254">
        <v>301</v>
      </c>
      <c r="L254" t="s">
        <v>2314</v>
      </c>
      <c r="M254" t="s">
        <v>2341</v>
      </c>
      <c r="N254" s="33">
        <v>62307848000115</v>
      </c>
      <c r="O254">
        <v>25539</v>
      </c>
      <c r="P254" t="s">
        <v>2340</v>
      </c>
      <c r="Q254" t="s">
        <v>2340</v>
      </c>
      <c r="R254" t="s">
        <v>2340</v>
      </c>
      <c r="S254">
        <v>1</v>
      </c>
      <c r="T254" t="s">
        <v>2279</v>
      </c>
      <c r="U254" t="s">
        <v>2310</v>
      </c>
      <c r="V254">
        <v>6431000</v>
      </c>
      <c r="W254" t="s">
        <v>2317</v>
      </c>
      <c r="X254" t="s">
        <v>2317</v>
      </c>
      <c r="Y254" t="s">
        <v>2316</v>
      </c>
      <c r="Z254" t="s">
        <v>2308</v>
      </c>
      <c r="AA254" t="s">
        <v>2307</v>
      </c>
      <c r="AB254" t="s">
        <v>2306</v>
      </c>
      <c r="AC254" t="s">
        <v>2685</v>
      </c>
    </row>
    <row r="255" spans="1:29" x14ac:dyDescent="0.25">
      <c r="A255">
        <v>3825</v>
      </c>
      <c r="B255" t="s">
        <v>156</v>
      </c>
      <c r="C255">
        <v>2005004774</v>
      </c>
      <c r="D255" t="s">
        <v>1398</v>
      </c>
      <c r="E255">
        <v>3</v>
      </c>
      <c r="F255" t="s">
        <v>297</v>
      </c>
      <c r="G255" t="s">
        <v>8</v>
      </c>
      <c r="H255">
        <v>2</v>
      </c>
      <c r="I255">
        <v>1</v>
      </c>
      <c r="J255" t="s">
        <v>2315</v>
      </c>
      <c r="K255">
        <v>301</v>
      </c>
      <c r="L255" t="s">
        <v>2314</v>
      </c>
      <c r="M255" t="s">
        <v>2339</v>
      </c>
      <c r="N255" s="33">
        <v>91884981000132</v>
      </c>
      <c r="O255">
        <v>999</v>
      </c>
      <c r="P255" t="s">
        <v>2338</v>
      </c>
      <c r="Q255" t="s">
        <v>2338</v>
      </c>
      <c r="R255" t="s">
        <v>2338</v>
      </c>
      <c r="S255">
        <v>1</v>
      </c>
      <c r="T255" t="s">
        <v>2279</v>
      </c>
      <c r="U255" t="s">
        <v>2310</v>
      </c>
      <c r="V255">
        <v>6422100</v>
      </c>
      <c r="W255" t="s">
        <v>2327</v>
      </c>
      <c r="X255" t="s">
        <v>2327</v>
      </c>
      <c r="Y255" t="s">
        <v>2322</v>
      </c>
      <c r="Z255" t="s">
        <v>2308</v>
      </c>
      <c r="AA255" t="s">
        <v>2307</v>
      </c>
      <c r="AB255" t="s">
        <v>2306</v>
      </c>
      <c r="AC255" t="s">
        <v>2685</v>
      </c>
    </row>
    <row r="256" spans="1:29" x14ac:dyDescent="0.25">
      <c r="A256">
        <v>3825</v>
      </c>
      <c r="B256" t="s">
        <v>156</v>
      </c>
      <c r="C256">
        <v>2012002056</v>
      </c>
      <c r="D256" t="s">
        <v>1844</v>
      </c>
      <c r="E256">
        <v>3</v>
      </c>
      <c r="F256" t="s">
        <v>297</v>
      </c>
      <c r="G256" t="s">
        <v>8</v>
      </c>
      <c r="H256">
        <v>2</v>
      </c>
      <c r="I256">
        <v>1</v>
      </c>
      <c r="J256" t="s">
        <v>2315</v>
      </c>
      <c r="K256">
        <v>301</v>
      </c>
      <c r="L256" t="s">
        <v>2314</v>
      </c>
      <c r="M256" t="s">
        <v>2337</v>
      </c>
      <c r="N256" s="33">
        <v>60498557000126</v>
      </c>
      <c r="O256">
        <v>28469</v>
      </c>
      <c r="P256" t="s">
        <v>2336</v>
      </c>
      <c r="Q256" t="s">
        <v>2336</v>
      </c>
      <c r="R256" t="s">
        <v>2335</v>
      </c>
      <c r="S256">
        <v>1</v>
      </c>
      <c r="T256" t="s">
        <v>2279</v>
      </c>
      <c r="U256" t="s">
        <v>2310</v>
      </c>
      <c r="V256">
        <v>6422100</v>
      </c>
      <c r="W256" t="s">
        <v>2327</v>
      </c>
      <c r="X256" t="s">
        <v>2327</v>
      </c>
      <c r="Y256" t="s">
        <v>2322</v>
      </c>
      <c r="Z256" t="s">
        <v>2308</v>
      </c>
      <c r="AA256" t="s">
        <v>2307</v>
      </c>
      <c r="AB256" t="s">
        <v>2306</v>
      </c>
      <c r="AC256" t="s">
        <v>2685</v>
      </c>
    </row>
    <row r="257" spans="1:29" x14ac:dyDescent="0.25">
      <c r="A257">
        <v>3839</v>
      </c>
      <c r="B257" t="s">
        <v>204</v>
      </c>
      <c r="C257">
        <v>2009001583</v>
      </c>
      <c r="D257" t="s">
        <v>1668</v>
      </c>
      <c r="E257">
        <v>3</v>
      </c>
      <c r="F257" t="s">
        <v>297</v>
      </c>
      <c r="G257" t="s">
        <v>8</v>
      </c>
      <c r="H257">
        <v>2</v>
      </c>
      <c r="I257">
        <v>1</v>
      </c>
      <c r="J257" t="s">
        <v>2315</v>
      </c>
      <c r="K257">
        <v>301</v>
      </c>
      <c r="L257" t="s">
        <v>2314</v>
      </c>
      <c r="M257" t="s">
        <v>2334</v>
      </c>
      <c r="N257" s="33">
        <v>3634220000165</v>
      </c>
      <c r="O257">
        <v>22234</v>
      </c>
      <c r="P257" t="s">
        <v>2333</v>
      </c>
      <c r="Q257" t="s">
        <v>2333</v>
      </c>
      <c r="R257" t="s">
        <v>2333</v>
      </c>
      <c r="S257">
        <v>1</v>
      </c>
      <c r="T257" t="s">
        <v>2279</v>
      </c>
      <c r="U257" t="s">
        <v>2310</v>
      </c>
      <c r="V257">
        <v>6431000</v>
      </c>
      <c r="W257" t="s">
        <v>2317</v>
      </c>
      <c r="X257" t="s">
        <v>2317</v>
      </c>
      <c r="Y257" t="s">
        <v>2316</v>
      </c>
      <c r="Z257" t="s">
        <v>2308</v>
      </c>
      <c r="AA257" t="s">
        <v>2307</v>
      </c>
      <c r="AB257" t="s">
        <v>2306</v>
      </c>
      <c r="AC257" t="s">
        <v>2685</v>
      </c>
    </row>
    <row r="258" spans="1:29" x14ac:dyDescent="0.25">
      <c r="A258">
        <v>4114</v>
      </c>
      <c r="B258" t="s">
        <v>49</v>
      </c>
      <c r="C258">
        <v>2002004129</v>
      </c>
      <c r="D258" t="s">
        <v>49</v>
      </c>
      <c r="E258">
        <v>5</v>
      </c>
      <c r="F258" t="s">
        <v>352</v>
      </c>
      <c r="G258" t="s">
        <v>8</v>
      </c>
      <c r="H258">
        <v>2</v>
      </c>
      <c r="I258">
        <v>1</v>
      </c>
      <c r="J258" t="s">
        <v>2315</v>
      </c>
      <c r="K258">
        <v>301</v>
      </c>
      <c r="L258" t="s">
        <v>2314</v>
      </c>
      <c r="M258" t="s">
        <v>2332</v>
      </c>
      <c r="N258" s="33">
        <v>8357240000150</v>
      </c>
      <c r="O258">
        <v>891</v>
      </c>
      <c r="P258" t="s">
        <v>2331</v>
      </c>
      <c r="Q258" t="s">
        <v>2330</v>
      </c>
      <c r="R258" t="s">
        <v>2330</v>
      </c>
      <c r="S258">
        <v>1</v>
      </c>
      <c r="T258" t="s">
        <v>2279</v>
      </c>
      <c r="U258" t="s">
        <v>2310</v>
      </c>
      <c r="V258">
        <v>6431000</v>
      </c>
      <c r="W258" t="s">
        <v>2317</v>
      </c>
      <c r="X258" t="s">
        <v>2317</v>
      </c>
      <c r="Y258" t="s">
        <v>2316</v>
      </c>
      <c r="Z258" t="s">
        <v>2308</v>
      </c>
      <c r="AA258" t="s">
        <v>2307</v>
      </c>
      <c r="AB258" t="s">
        <v>2306</v>
      </c>
      <c r="AC258" t="s">
        <v>2685</v>
      </c>
    </row>
    <row r="259" spans="1:29" x14ac:dyDescent="0.25">
      <c r="A259">
        <v>4221</v>
      </c>
      <c r="B259" t="s">
        <v>142</v>
      </c>
      <c r="C259">
        <v>2005000892</v>
      </c>
      <c r="D259" t="s">
        <v>1356</v>
      </c>
      <c r="E259">
        <v>3</v>
      </c>
      <c r="F259" t="s">
        <v>297</v>
      </c>
      <c r="G259" t="s">
        <v>8</v>
      </c>
      <c r="H259">
        <v>2</v>
      </c>
      <c r="I259">
        <v>1</v>
      </c>
      <c r="J259" t="s">
        <v>2315</v>
      </c>
      <c r="K259">
        <v>301</v>
      </c>
      <c r="L259" t="s">
        <v>2314</v>
      </c>
      <c r="M259" t="s">
        <v>2329</v>
      </c>
      <c r="N259" s="33">
        <v>14388334000199</v>
      </c>
      <c r="O259">
        <v>924</v>
      </c>
      <c r="P259" t="s">
        <v>2328</v>
      </c>
      <c r="Q259" t="s">
        <v>2328</v>
      </c>
      <c r="R259" t="s">
        <v>2328</v>
      </c>
      <c r="S259">
        <v>1</v>
      </c>
      <c r="T259" t="s">
        <v>2279</v>
      </c>
      <c r="U259" t="s">
        <v>2310</v>
      </c>
      <c r="V259">
        <v>6422100</v>
      </c>
      <c r="W259" t="s">
        <v>2327</v>
      </c>
      <c r="X259" t="s">
        <v>2327</v>
      </c>
      <c r="Y259" t="s">
        <v>2322</v>
      </c>
      <c r="Z259" t="s">
        <v>2308</v>
      </c>
      <c r="AA259" t="s">
        <v>2307</v>
      </c>
      <c r="AB259" t="s">
        <v>2306</v>
      </c>
      <c r="AC259" t="s">
        <v>2685</v>
      </c>
    </row>
    <row r="260" spans="1:29" x14ac:dyDescent="0.25">
      <c r="A260">
        <v>4426</v>
      </c>
      <c r="B260" t="s">
        <v>250</v>
      </c>
      <c r="C260">
        <v>2006003111</v>
      </c>
      <c r="D260" t="s">
        <v>1473</v>
      </c>
      <c r="E260">
        <v>3</v>
      </c>
      <c r="F260" t="s">
        <v>297</v>
      </c>
      <c r="G260" t="s">
        <v>8</v>
      </c>
      <c r="H260">
        <v>2</v>
      </c>
      <c r="I260">
        <v>1</v>
      </c>
      <c r="J260" t="s">
        <v>2315</v>
      </c>
      <c r="K260">
        <v>301</v>
      </c>
      <c r="L260" t="s">
        <v>2314</v>
      </c>
      <c r="M260" t="s">
        <v>2326</v>
      </c>
      <c r="N260" s="33">
        <v>2038232000164</v>
      </c>
      <c r="O260">
        <v>1056</v>
      </c>
      <c r="P260" t="s">
        <v>2325</v>
      </c>
      <c r="Q260" t="s">
        <v>2325</v>
      </c>
      <c r="R260" t="s">
        <v>2325</v>
      </c>
      <c r="S260">
        <v>1</v>
      </c>
      <c r="T260" t="s">
        <v>2279</v>
      </c>
      <c r="U260" t="s">
        <v>2310</v>
      </c>
      <c r="V260">
        <v>6424701</v>
      </c>
      <c r="W260" t="s">
        <v>2324</v>
      </c>
      <c r="X260" t="s">
        <v>2323</v>
      </c>
      <c r="Y260" t="s">
        <v>2322</v>
      </c>
      <c r="Z260" t="s">
        <v>2308</v>
      </c>
      <c r="AA260" t="s">
        <v>2307</v>
      </c>
      <c r="AB260" t="s">
        <v>2306</v>
      </c>
      <c r="AC260" t="s">
        <v>2685</v>
      </c>
    </row>
    <row r="261" spans="1:29" x14ac:dyDescent="0.25">
      <c r="A261">
        <v>4649</v>
      </c>
      <c r="B261" t="s">
        <v>262</v>
      </c>
      <c r="C261">
        <v>2010003756</v>
      </c>
      <c r="D261" t="s">
        <v>414</v>
      </c>
      <c r="E261">
        <v>3</v>
      </c>
      <c r="F261" t="s">
        <v>297</v>
      </c>
      <c r="G261" t="s">
        <v>8</v>
      </c>
      <c r="H261">
        <v>2</v>
      </c>
      <c r="I261">
        <v>1</v>
      </c>
      <c r="J261" t="s">
        <v>2315</v>
      </c>
      <c r="K261">
        <v>301</v>
      </c>
      <c r="L261" t="s">
        <v>2314</v>
      </c>
      <c r="M261" t="s">
        <v>2321</v>
      </c>
      <c r="N261" s="33">
        <v>3215790000110</v>
      </c>
      <c r="O261">
        <v>24504</v>
      </c>
      <c r="P261" t="s">
        <v>2320</v>
      </c>
      <c r="Q261" t="s">
        <v>2319</v>
      </c>
      <c r="R261" t="s">
        <v>2318</v>
      </c>
      <c r="S261">
        <v>1</v>
      </c>
      <c r="T261" t="s">
        <v>2279</v>
      </c>
      <c r="U261" t="s">
        <v>2310</v>
      </c>
      <c r="V261">
        <v>6431000</v>
      </c>
      <c r="W261" t="s">
        <v>2317</v>
      </c>
      <c r="X261" t="s">
        <v>2317</v>
      </c>
      <c r="Y261" t="s">
        <v>2316</v>
      </c>
      <c r="Z261" t="s">
        <v>2308</v>
      </c>
      <c r="AA261" t="s">
        <v>2307</v>
      </c>
      <c r="AB261" t="s">
        <v>2306</v>
      </c>
      <c r="AC261" t="s">
        <v>2685</v>
      </c>
    </row>
    <row r="262" spans="1:29" x14ac:dyDescent="0.25">
      <c r="A262">
        <v>4724</v>
      </c>
      <c r="B262" t="s">
        <v>113</v>
      </c>
      <c r="C262">
        <v>2013000383</v>
      </c>
      <c r="D262" t="s">
        <v>1850</v>
      </c>
      <c r="E262">
        <v>3</v>
      </c>
      <c r="F262" t="s">
        <v>297</v>
      </c>
      <c r="G262" t="s">
        <v>14</v>
      </c>
      <c r="H262">
        <v>1</v>
      </c>
      <c r="I262">
        <v>1</v>
      </c>
      <c r="J262" t="s">
        <v>2315</v>
      </c>
      <c r="K262">
        <v>301</v>
      </c>
      <c r="L262" t="s">
        <v>2314</v>
      </c>
      <c r="M262" t="s">
        <v>2313</v>
      </c>
      <c r="N262" s="33">
        <v>38166000105</v>
      </c>
      <c r="O262">
        <v>29450</v>
      </c>
      <c r="P262" t="s">
        <v>2311</v>
      </c>
      <c r="Q262" t="s">
        <v>2312</v>
      </c>
      <c r="R262" t="s">
        <v>2311</v>
      </c>
      <c r="S262">
        <v>2</v>
      </c>
      <c r="T262" t="s">
        <v>2281</v>
      </c>
      <c r="U262" t="s">
        <v>2310</v>
      </c>
      <c r="V262">
        <v>6410700</v>
      </c>
      <c r="W262" t="s">
        <v>2309</v>
      </c>
      <c r="X262" t="s">
        <v>2309</v>
      </c>
      <c r="Y262" t="s">
        <v>2309</v>
      </c>
      <c r="Z262" t="s">
        <v>2308</v>
      </c>
      <c r="AA262" t="s">
        <v>2307</v>
      </c>
      <c r="AB262" t="s">
        <v>2306</v>
      </c>
      <c r="AC262" t="s">
        <v>2685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Analises</vt:lpstr>
      <vt:lpstr>MATRIZ DE SEGMENTAÇÃO-5 Q 1.1</vt:lpstr>
      <vt:lpstr>Planilha1</vt:lpstr>
      <vt:lpstr>planos</vt:lpstr>
      <vt:lpstr>população</vt:lpstr>
      <vt:lpstr>segmentação</vt:lpstr>
      <vt:lpstr>Bcos e Seg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Maurelio Coelho Barbosa - PREVICDF</dc:creator>
  <cp:lastModifiedBy>Maurelio Coelho Barbosa - PREVICDF</cp:lastModifiedBy>
  <dcterms:created xsi:type="dcterms:W3CDTF">2023-07-24T13:41:55Z</dcterms:created>
  <dcterms:modified xsi:type="dcterms:W3CDTF">2023-08-09T18:55:28Z</dcterms:modified>
</cp:coreProperties>
</file>